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985" yWindow="195" windowWidth="13395" windowHeight="11985" firstSheet="2" activeTab="4"/>
  </bookViews>
  <sheets>
    <sheet name="Příloha 1 B Plochy" sheetId="5" r:id="rId1"/>
    <sheet name="Příloha 1 C Specifické požadavk" sheetId="6" r:id="rId2"/>
    <sheet name="Příloha 1 D Vybavení simulátory" sheetId="13" r:id="rId3"/>
    <sheet name="Příloha 1 E Operační trakt" sheetId="11" r:id="rId4"/>
    <sheet name="Příloha 1 F - min.rozsah PD" sheetId="12" r:id="rId5"/>
  </sheets>
  <definedNames>
    <definedName name="_ftn1" localSheetId="0">'Příloha 1 B Plochy'!$A$152</definedName>
    <definedName name="_ftnref1" localSheetId="0">'Příloha 1 B Plochy'!$D$3</definedName>
    <definedName name="_xlnm.Print_Titles" localSheetId="0">'Příloha 1 B Plochy'!$3:$3</definedName>
    <definedName name="_xlnm.Print_Titles" localSheetId="2">'Příloha 1 D Vybavení simulátory'!$3:$3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5" l="1"/>
  <c r="K40" i="5"/>
  <c r="K118" i="5" l="1"/>
  <c r="K42" i="5"/>
  <c r="K57" i="5"/>
  <c r="K54" i="5"/>
  <c r="K52" i="5"/>
  <c r="K50" i="5"/>
  <c r="M143" i="5" l="1"/>
  <c r="M32" i="5"/>
  <c r="M19" i="5"/>
  <c r="L80" i="5" l="1"/>
  <c r="J80" i="5"/>
  <c r="I80" i="5"/>
  <c r="H80" i="5"/>
  <c r="G80" i="5"/>
  <c r="L59" i="5"/>
  <c r="L143" i="5"/>
  <c r="J143" i="5"/>
  <c r="I143" i="5"/>
  <c r="H143" i="5"/>
  <c r="G143" i="5"/>
  <c r="L126" i="5"/>
  <c r="J126" i="5"/>
  <c r="I126" i="5"/>
  <c r="H126" i="5"/>
  <c r="G126" i="5"/>
  <c r="G109" i="5"/>
  <c r="L109" i="5"/>
  <c r="J109" i="5"/>
  <c r="I109" i="5"/>
  <c r="H109" i="5"/>
  <c r="J59" i="5"/>
  <c r="I59" i="5"/>
  <c r="H59" i="5"/>
  <c r="G59" i="5"/>
  <c r="L19" i="5"/>
  <c r="L32" i="5"/>
  <c r="J32" i="5"/>
  <c r="I32" i="5"/>
  <c r="H32" i="5"/>
  <c r="G32" i="5"/>
  <c r="J19" i="5"/>
  <c r="I19" i="5"/>
  <c r="H19" i="5"/>
  <c r="G19" i="5"/>
  <c r="J6" i="5"/>
  <c r="I6" i="5"/>
  <c r="H6" i="5"/>
  <c r="G6" i="5"/>
  <c r="K145" i="5"/>
  <c r="K56" i="5" l="1"/>
  <c r="K113" i="5" l="1"/>
  <c r="K55" i="5"/>
  <c r="K142" i="5" l="1"/>
  <c r="K144" i="5"/>
  <c r="K9" i="5"/>
  <c r="K10" i="5"/>
  <c r="K11" i="5"/>
  <c r="K12" i="5"/>
  <c r="K13" i="5"/>
  <c r="K14" i="5"/>
  <c r="K15" i="5"/>
  <c r="K16" i="5"/>
  <c r="K17" i="5"/>
  <c r="K18" i="5"/>
  <c r="K22" i="5"/>
  <c r="K25" i="5"/>
  <c r="K26" i="5"/>
  <c r="K27" i="5"/>
  <c r="K28" i="5"/>
  <c r="K29" i="5"/>
  <c r="K30" i="5"/>
  <c r="K31" i="5"/>
  <c r="K36" i="5"/>
  <c r="K37" i="5"/>
  <c r="K38" i="5"/>
  <c r="K41" i="5"/>
  <c r="K43" i="5"/>
  <c r="K44" i="5"/>
  <c r="K45" i="5"/>
  <c r="K46" i="5"/>
  <c r="K61" i="5"/>
  <c r="K62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27" i="5"/>
  <c r="K128" i="5"/>
  <c r="K129" i="5"/>
  <c r="K130" i="5"/>
  <c r="K131" i="5"/>
  <c r="K110" i="5"/>
  <c r="K132" i="5"/>
  <c r="K133" i="5"/>
  <c r="K134" i="5"/>
  <c r="K135" i="5"/>
  <c r="K136" i="5"/>
  <c r="K137" i="5"/>
  <c r="K138" i="5"/>
  <c r="K139" i="5"/>
  <c r="K140" i="5"/>
  <c r="K141" i="5"/>
  <c r="K111" i="5"/>
  <c r="K112" i="5"/>
  <c r="K114" i="5"/>
  <c r="K115" i="5"/>
  <c r="K47" i="5"/>
  <c r="K48" i="5"/>
  <c r="K49" i="5"/>
  <c r="K51" i="5"/>
  <c r="K53" i="5"/>
  <c r="K58" i="5"/>
  <c r="K116" i="5"/>
  <c r="K117" i="5"/>
  <c r="K119" i="5"/>
  <c r="K120" i="5"/>
  <c r="K121" i="5"/>
  <c r="K122" i="5"/>
  <c r="K123" i="5"/>
  <c r="K124" i="5"/>
  <c r="K125" i="5"/>
  <c r="K6" i="5" l="1"/>
  <c r="K126" i="5"/>
  <c r="K59" i="5"/>
  <c r="K32" i="5"/>
  <c r="K19" i="5"/>
  <c r="K143" i="5"/>
  <c r="K109" i="5"/>
  <c r="K80" i="5"/>
  <c r="K146" i="5" l="1"/>
  <c r="L146" i="5"/>
  <c r="J146" i="5"/>
  <c r="I146" i="5"/>
  <c r="H146" i="5"/>
  <c r="G146" i="5"/>
</calcChain>
</file>

<file path=xl/sharedStrings.xml><?xml version="1.0" encoding="utf-8"?>
<sst xmlns="http://schemas.openxmlformats.org/spreadsheetml/2006/main" count="1126" uniqueCount="434">
  <si>
    <t>Patro</t>
  </si>
  <si>
    <t>Název místnosti</t>
  </si>
  <si>
    <t>Účel</t>
  </si>
  <si>
    <t>Uživatel</t>
  </si>
  <si>
    <t>2. PP</t>
  </si>
  <si>
    <t>-</t>
  </si>
  <si>
    <t>technické zázemí</t>
  </si>
  <si>
    <t>technologie, rozvaděče, …</t>
  </si>
  <si>
    <t>1. PP</t>
  </si>
  <si>
    <t>1. NP</t>
  </si>
  <si>
    <t>LF</t>
  </si>
  <si>
    <t>vstupní hala</t>
  </si>
  <si>
    <t>napojení na vertikální komunikace</t>
  </si>
  <si>
    <t>příjem</t>
  </si>
  <si>
    <t xml:space="preserve">simulace lůžkové části </t>
  </si>
  <si>
    <t>CT</t>
  </si>
  <si>
    <t>simulované CT</t>
  </si>
  <si>
    <t>2. NP</t>
  </si>
  <si>
    <t>denní místnost</t>
  </si>
  <si>
    <t>Prostor pro neformální setkávání, catering (denní místnost)</t>
  </si>
  <si>
    <t>pracovna</t>
  </si>
  <si>
    <t>sklad</t>
  </si>
  <si>
    <t>skladové prostory pro účely techniků</t>
  </si>
  <si>
    <t>učebny pro Problem based learning/Team based learning</t>
  </si>
  <si>
    <t>učebna</t>
  </si>
  <si>
    <t>Anatomie</t>
  </si>
  <si>
    <t>Chirurgické a ortopedické endoskopie</t>
  </si>
  <si>
    <t>Diagnostické a urologické endoskopie</t>
  </si>
  <si>
    <t>chirurgie</t>
  </si>
  <si>
    <t>sklad pro účely výuky</t>
  </si>
  <si>
    <t>simulátor JIP</t>
  </si>
  <si>
    <t>velín</t>
  </si>
  <si>
    <t>simulační velín s polopropustným velkoplošným oknem na JIP simulace</t>
  </si>
  <si>
    <t>simulátor standardní pokoje, simulátor porodního sálu</t>
  </si>
  <si>
    <t>simulační velín s polopropustným velkoplošným oknem na standard a porodní simulace</t>
  </si>
  <si>
    <t>simulátor operačního sálu</t>
  </si>
  <si>
    <t>slouží k hygieně rukou (jen čistá část) a vchod pro studenty čistý (před operací) a špinavý východ (po operaci)</t>
  </si>
  <si>
    <t>pro převlečení do operačního prádla</t>
  </si>
  <si>
    <t>4. NP</t>
  </si>
  <si>
    <t>sekretariát</t>
  </si>
  <si>
    <t>zasedací místnost</t>
  </si>
  <si>
    <t>IBA</t>
  </si>
  <si>
    <t>seminární místnost</t>
  </si>
  <si>
    <t xml:space="preserve">pracovna </t>
  </si>
  <si>
    <t>pracovna asistentů</t>
  </si>
  <si>
    <t>parodontologie</t>
  </si>
  <si>
    <t>dentální hygiena</t>
  </si>
  <si>
    <t>ortodoncie</t>
  </si>
  <si>
    <t>laboratoř</t>
  </si>
  <si>
    <t>protetická laboratoř</t>
  </si>
  <si>
    <t>sál</t>
  </si>
  <si>
    <t>sál se simulátory</t>
  </si>
  <si>
    <t>orální chirurg. implantologie</t>
  </si>
  <si>
    <t>dětské zubní lékařství</t>
  </si>
  <si>
    <t>konzervační zubní lékařství</t>
  </si>
  <si>
    <t>ČISTÁ UŽITKOVÁ PLOCHA (pracovny, laboratoře, výuka, sklady pro uvedené místnosti),</t>
  </si>
  <si>
    <t>PLOCHA TECHNICKÝCH ZÁZEMÍ,</t>
  </si>
  <si>
    <t>PLOCHA VNITŘNÍCH KOMUNIKACÍ A KORIDORŮ,</t>
  </si>
  <si>
    <t>PLOCHA SOCIÁLNÍCH ZÁZEMÍ,</t>
  </si>
  <si>
    <t>PLOCHA ŠATEN</t>
  </si>
  <si>
    <t>Typ prostoru</t>
  </si>
  <si>
    <t>lůžka</t>
  </si>
  <si>
    <t>PUČ</t>
  </si>
  <si>
    <t>TZ</t>
  </si>
  <si>
    <t>SZ</t>
  </si>
  <si>
    <t>KOM</t>
  </si>
  <si>
    <t>Š</t>
  </si>
  <si>
    <t>V</t>
  </si>
  <si>
    <t>VENKOVNÍ PLOCHY</t>
  </si>
  <si>
    <t>SUKB</t>
  </si>
  <si>
    <t>technologie, rozvaděče, sklady</t>
  </si>
  <si>
    <t>dispečink</t>
  </si>
  <si>
    <t>velín pro CT a příjem</t>
  </si>
  <si>
    <t>Pozn.</t>
  </si>
  <si>
    <t>Celkem</t>
  </si>
  <si>
    <t>všichni</t>
  </si>
  <si>
    <t>LF, SUKB</t>
  </si>
  <si>
    <t>učebna PBL/TBL 1</t>
  </si>
  <si>
    <t>učebna PBL/TBL 2</t>
  </si>
  <si>
    <t>učebna PBL/TBL 3</t>
  </si>
  <si>
    <t>učebna PBL/TBL 4</t>
  </si>
  <si>
    <t>učebna PBL/TBL 5</t>
  </si>
  <si>
    <t>učebna PBL/TBL 6</t>
  </si>
  <si>
    <t>Basic Skill Lab 1</t>
  </si>
  <si>
    <t>učebna pro základní dovednosti</t>
  </si>
  <si>
    <t>Basic Skill Lab 2</t>
  </si>
  <si>
    <t>Basic Skill Lab 3</t>
  </si>
  <si>
    <t>Basic Skill Lab 4</t>
  </si>
  <si>
    <t>JIP simulace 1</t>
  </si>
  <si>
    <t>JIP simulace 2</t>
  </si>
  <si>
    <t>JIP simulace 3</t>
  </si>
  <si>
    <t>JIP simulace 4</t>
  </si>
  <si>
    <t>operační sál 1</t>
  </si>
  <si>
    <t>operační sál 2</t>
  </si>
  <si>
    <t>posluchárna  2</t>
  </si>
  <si>
    <t>posluchárna  1</t>
  </si>
  <si>
    <t>předsálí 1</t>
  </si>
  <si>
    <t>filtr 1</t>
  </si>
  <si>
    <t>předsálí 2</t>
  </si>
  <si>
    <t>filtr 2</t>
  </si>
  <si>
    <t>simulační velín s polopropustným velkoplošným oknem na operační sály</t>
  </si>
  <si>
    <t>standard 1</t>
  </si>
  <si>
    <t>standard 2</t>
  </si>
  <si>
    <t>standard 3</t>
  </si>
  <si>
    <t>standard 4</t>
  </si>
  <si>
    <t>debrífing 1</t>
  </si>
  <si>
    <t>debrífing 2</t>
  </si>
  <si>
    <t>pedagogové</t>
  </si>
  <si>
    <t>šatna</t>
  </si>
  <si>
    <t>preklinický sál</t>
  </si>
  <si>
    <t>pro účely výuky</t>
  </si>
  <si>
    <r>
      <t>Pracovny m</t>
    </r>
    <r>
      <rPr>
        <b/>
        <vertAlign val="superscript"/>
        <sz val="10"/>
        <rFont val="Calibri"/>
        <family val="2"/>
        <charset val="238"/>
        <scheme val="minor"/>
      </rPr>
      <t>2</t>
    </r>
  </si>
  <si>
    <r>
      <t>Laboratoře m</t>
    </r>
    <r>
      <rPr>
        <b/>
        <vertAlign val="superscript"/>
        <sz val="10"/>
        <rFont val="Calibri"/>
        <family val="2"/>
        <charset val="238"/>
        <scheme val="minor"/>
      </rPr>
      <t>2</t>
    </r>
  </si>
  <si>
    <r>
      <t>Výuka m</t>
    </r>
    <r>
      <rPr>
        <b/>
        <vertAlign val="superscript"/>
        <sz val="10"/>
        <rFont val="Calibri"/>
        <family val="2"/>
        <charset val="238"/>
        <scheme val="minor"/>
      </rPr>
      <t>2</t>
    </r>
  </si>
  <si>
    <r>
      <t>Ostatní m</t>
    </r>
    <r>
      <rPr>
        <b/>
        <vertAlign val="superscript"/>
        <sz val="10"/>
        <rFont val="Calibri"/>
        <family val="2"/>
        <charset val="238"/>
        <scheme val="minor"/>
      </rPr>
      <t>2</t>
    </r>
  </si>
  <si>
    <t>protetické zubní lékařství</t>
  </si>
  <si>
    <t>preventivní zubní lékařství</t>
  </si>
  <si>
    <t>demostrační ordinace</t>
  </si>
  <si>
    <t>možnost upravit do cca 8 diskuzních stolů („hnízd“) po 12-15 osobách</t>
  </si>
  <si>
    <t>ÚVT</t>
  </si>
  <si>
    <t>velín pro JIP</t>
  </si>
  <si>
    <t>velín pro std. pokoj</t>
  </si>
  <si>
    <t>úklidové prostory</t>
  </si>
  <si>
    <t>úklid - sklad toaletních potřeb</t>
  </si>
  <si>
    <t>údržba</t>
  </si>
  <si>
    <t>údržba - sklad</t>
  </si>
  <si>
    <t>údržba - sociální zařízení  (sprcha, WC)</t>
  </si>
  <si>
    <t xml:space="preserve">údržba - dílna </t>
  </si>
  <si>
    <t>odpadové hospodářství</t>
  </si>
  <si>
    <t>mezisklad bio odpadů</t>
  </si>
  <si>
    <t>záliv pro 5 kontejnerů - odpady</t>
  </si>
  <si>
    <t>místo na třídění drobného odpadu</t>
  </si>
  <si>
    <t>serverovna</t>
  </si>
  <si>
    <t>předimenzovaná klimajednotka s možností chladit i druhou serverovnu pro střídavý provoz</t>
  </si>
  <si>
    <t>Elektro - samostatné měření na patě pavilonu</t>
  </si>
  <si>
    <t>simulace sanitního dispečinku, simulační velín s polopropustným velkoplošným oknem na CT a příjem</t>
  </si>
  <si>
    <t>sklady pro CT a lůžkovou část</t>
  </si>
  <si>
    <t>sklad pro výuku</t>
  </si>
  <si>
    <t>parkovací stání</t>
  </si>
  <si>
    <t>garáž pro sanity</t>
  </si>
  <si>
    <t>pro 2 sanitní vozy</t>
  </si>
  <si>
    <t>prostory pro simulaci urgentního příjmu - předávací část</t>
  </si>
  <si>
    <t>Prehospital area</t>
  </si>
  <si>
    <t>Prehospital area - venkovní prostory</t>
  </si>
  <si>
    <t>Prehospital area - vnitřní prostory</t>
  </si>
  <si>
    <t>pro studenty-mediky, mužské a ženské, vč. sprch</t>
  </si>
  <si>
    <t>skříňky pro studenty pro odkládání věcí</t>
  </si>
  <si>
    <t>specifické vybavení</t>
  </si>
  <si>
    <t>3. NP - hl.b.</t>
  </si>
  <si>
    <t xml:space="preserve"> - vždy velké okno s polopropustným sklem</t>
  </si>
  <si>
    <t xml:space="preserve"> - přístup do sledovaných místností přímý (dveřmi) nebo nepřímý (přes chodbu)</t>
  </si>
  <si>
    <t>výtah</t>
  </si>
  <si>
    <t>výtah pro lůžko s doprovodem</t>
  </si>
  <si>
    <t>sklad pro stomatology</t>
  </si>
  <si>
    <t>5. NP</t>
  </si>
  <si>
    <t>pracovna vedoucího stomatol.</t>
  </si>
  <si>
    <t>stoma</t>
  </si>
  <si>
    <t>Na příjezdovou komunikaci brána</t>
  </si>
  <si>
    <t>cca 40 m2</t>
  </si>
  <si>
    <t>Plochy celkem</t>
  </si>
  <si>
    <t>střecha</t>
  </si>
  <si>
    <t>simulace příjmu pacienta z helikoptéry</t>
  </si>
  <si>
    <t>?</t>
  </si>
  <si>
    <t>Kód místnosti</t>
  </si>
  <si>
    <t>2S01</t>
  </si>
  <si>
    <t>2S02</t>
  </si>
  <si>
    <t>1S01</t>
  </si>
  <si>
    <t>1S02</t>
  </si>
  <si>
    <t>1S03</t>
  </si>
  <si>
    <t>1S04</t>
  </si>
  <si>
    <t>1S05</t>
  </si>
  <si>
    <t>1S06</t>
  </si>
  <si>
    <t>1S07</t>
  </si>
  <si>
    <t>1S08</t>
  </si>
  <si>
    <t>1S09</t>
  </si>
  <si>
    <t>1S10</t>
  </si>
  <si>
    <t>1S11</t>
  </si>
  <si>
    <t>1S12</t>
  </si>
  <si>
    <t>3M01</t>
  </si>
  <si>
    <t>3M02</t>
  </si>
  <si>
    <t>3M03</t>
  </si>
  <si>
    <t>3M04</t>
  </si>
  <si>
    <t>3M05</t>
  </si>
  <si>
    <t>3M06</t>
  </si>
  <si>
    <t>3M07</t>
  </si>
  <si>
    <t>3M08</t>
  </si>
  <si>
    <t>3M09</t>
  </si>
  <si>
    <t>3M10</t>
  </si>
  <si>
    <t>3M11</t>
  </si>
  <si>
    <t>3M12</t>
  </si>
  <si>
    <t>3M13</t>
  </si>
  <si>
    <t>3M14</t>
  </si>
  <si>
    <t>3M15</t>
  </si>
  <si>
    <t>3M16</t>
  </si>
  <si>
    <t>3M17</t>
  </si>
  <si>
    <t>3M18</t>
  </si>
  <si>
    <t>3M19</t>
  </si>
  <si>
    <t>3M20</t>
  </si>
  <si>
    <t>3M21</t>
  </si>
  <si>
    <t>3M22</t>
  </si>
  <si>
    <t>3M23</t>
  </si>
  <si>
    <t>3M24</t>
  </si>
  <si>
    <t>3M25</t>
  </si>
  <si>
    <t>3M26</t>
  </si>
  <si>
    <t>3M27</t>
  </si>
  <si>
    <t>3M28</t>
  </si>
  <si>
    <t>Specialista na "Patient Safety" + psycholog</t>
  </si>
  <si>
    <t>pro techniky údržby</t>
  </si>
  <si>
    <t>pro technika IT</t>
  </si>
  <si>
    <t>pro technického pracovníka na přípravu výuky (pro patro)</t>
  </si>
  <si>
    <t>kopírovací místnost</t>
  </si>
  <si>
    <t>velká multifunkční kopírka</t>
  </si>
  <si>
    <t>úklid - sociální zařízení (2 sprchy, 2 WC), skříňky</t>
  </si>
  <si>
    <t>klimatizovaná místnost</t>
  </si>
  <si>
    <t>Kancelářské místo musí mít k dispozici</t>
  </si>
  <si>
    <t>Veškeré učebny a přednáškové sály musí mít akustickou úpravu (debrífing. místnosti, …)</t>
  </si>
  <si>
    <t>Je potřeba dodržet požadované metodiky (BMS, …)</t>
  </si>
  <si>
    <t>Všechny pracovny mají být vybaveny klimatizací</t>
  </si>
  <si>
    <t>Učebny a přednáškové sály musí být dostatečně větrány a chlazeny (s ohledem na kapacitu)</t>
  </si>
  <si>
    <t>Součástí bude kotelna s možností využití tepelných čerpadel</t>
  </si>
  <si>
    <t>Na plášti se uvažuje s využitím fotovoltaických panelů</t>
  </si>
  <si>
    <t>V každém patře musí být v šatnách (jak studentů, tak personálu) sprcha</t>
  </si>
  <si>
    <t>V každém patře budou plochy sociál. zařízení, komunikací a technického vybavení, vč. výtahů (pozor na potřeby standardizovaného JIP lůžka s doprovodem 2 osob)</t>
  </si>
  <si>
    <t>Lůžkový výtah = pro standardizované JIP lůžko + 2 osoby doprovod</t>
  </si>
  <si>
    <t>Pokud bude v "mostové" části výtah na oper. sály, musí být dostatečný pro standardizované JIP lůžko s doprovodem 2 osob</t>
  </si>
  <si>
    <t>V operačních sálech musí být velkoplošná obrazovka, napojená na velín (budou se tam promítat záběry buďto ze střižny, nebo z PC)</t>
  </si>
  <si>
    <t>Umyvadla ve filtru a předsálí mají být funkční</t>
  </si>
  <si>
    <t>Vedení SIMU</t>
  </si>
  <si>
    <t>50-60</t>
  </si>
  <si>
    <t xml:space="preserve"> 10-20</t>
  </si>
  <si>
    <t>počítač, prezentér, mikrofony (head up, ruční, prostorový), soustava kamer snímajících prostor minimálně ve třech pohledech, videokonfereční jednotka, velkoplošná obrazovka či plátno a projektor, dále dotykový smartboard</t>
  </si>
  <si>
    <t>počítač, prezentér, mikrofony (head up, ruční, prostorový), soustava kamer snímajících prostor minimálně ve třech pohledech, videokonfereční jednotka, velkoplošná obrazovka s možností přehrání nad každým stolem</t>
  </si>
  <si>
    <t>Simulátory</t>
  </si>
  <si>
    <t>Podlahová plocha</t>
  </si>
  <si>
    <t>Počet pomůckou vybavených místností</t>
  </si>
  <si>
    <t>Počet</t>
  </si>
  <si>
    <t xml:space="preserve">Plně vybavená sanita ZZS </t>
  </si>
  <si>
    <t>pokročilý simulátor pacientský</t>
  </si>
  <si>
    <t>UZ simulátor</t>
  </si>
  <si>
    <t>lůžko pro IP převozní</t>
  </si>
  <si>
    <t>Basic Skills Lab</t>
  </si>
  <si>
    <t>UZ přístroj a perkutánní punkce</t>
  </si>
  <si>
    <t>200 punkcí</t>
  </si>
  <si>
    <t>Trenažér šití</t>
  </si>
  <si>
    <t>trenažér porodu</t>
  </si>
  <si>
    <t>EKG simulátor</t>
  </si>
  <si>
    <t>trenažér EPI/SAB anestezie</t>
  </si>
  <si>
    <t>Operační sál</t>
  </si>
  <si>
    <t>Pokročilý pacientský simulátor</t>
  </si>
  <si>
    <t>Operační stůl</t>
  </si>
  <si>
    <t>Monitor vitálních funkcí</t>
  </si>
  <si>
    <t>Anesteziologický přístroj</t>
  </si>
  <si>
    <t>Obrazovka pro prezentaci RTG nálezů</t>
  </si>
  <si>
    <t>Vybavení pro DAM</t>
  </si>
  <si>
    <t>Intervenční angiologie</t>
  </si>
  <si>
    <t>Simulátor angioinvazí</t>
  </si>
  <si>
    <t>Preklinická - Anatomie</t>
  </si>
  <si>
    <t>Virtuální pitva</t>
  </si>
  <si>
    <t>Standard vč. porodního sálu</t>
  </si>
  <si>
    <t>Simulátor porodu vč. CTG</t>
  </si>
  <si>
    <t>Figurína novorozence</t>
  </si>
  <si>
    <t>JIP</t>
  </si>
  <si>
    <t>Komplexní pacientský simulátor</t>
  </si>
  <si>
    <t>Intenzivní lůžko</t>
  </si>
  <si>
    <t>Inkubátor na novorozeneckou JIP</t>
  </si>
  <si>
    <t>Ventilátor</t>
  </si>
  <si>
    <t>Garáž + urgentní příjem</t>
  </si>
  <si>
    <t>Diagnostické a urologické endoskopie
Endoskopie, - GIT, broncho</t>
  </si>
  <si>
    <t xml:space="preserve"> 10-12</t>
  </si>
  <si>
    <t>počet odhadnut M.S.</t>
  </si>
  <si>
    <t xml:space="preserve">Zpracoval </t>
  </si>
  <si>
    <t>Štourač</t>
  </si>
  <si>
    <t>Verze</t>
  </si>
  <si>
    <t>1.0</t>
  </si>
  <si>
    <t>Datum</t>
  </si>
  <si>
    <t>Sklad</t>
  </si>
  <si>
    <t>Filtr</t>
  </si>
  <si>
    <t>Velín</t>
  </si>
  <si>
    <t>Předsálí</t>
  </si>
  <si>
    <t>Pacientský výtah - alespoň jeden výtah (rozměry na postel) do prostor operačního sálu</t>
  </si>
  <si>
    <t>Pohyb standardizovaného pacienta v posteli (dovnitř čistá, ven "špinavá" cesta, teoreticky bez křížení)</t>
  </si>
  <si>
    <t>Pohyb studentů a kurzantů</t>
  </si>
  <si>
    <t>Pohyb personálu</t>
  </si>
  <si>
    <t>Legenda:</t>
  </si>
  <si>
    <r>
      <rPr>
        <b/>
        <sz val="11"/>
        <color theme="1"/>
        <rFont val="Calibri"/>
        <family val="2"/>
        <charset val="238"/>
        <scheme val="minor"/>
      </rPr>
      <t>Filtr</t>
    </r>
    <r>
      <rPr>
        <sz val="11"/>
        <color theme="1"/>
        <rFont val="Calibri"/>
        <family val="2"/>
        <charset val="238"/>
        <scheme val="minor"/>
      </rPr>
      <t xml:space="preserve"> - slouží pro převlečení do operačního prádla, může mít sprchu i WC (na reálných sálech, v těchto není nezbytné), měl by mít čistou (v operačním oblečení) a špinavou (ve venkovním oblečení)</t>
    </r>
  </si>
  <si>
    <r>
      <rPr>
        <b/>
        <sz val="11"/>
        <color theme="1"/>
        <rFont val="Calibri"/>
        <family val="2"/>
        <charset val="238"/>
        <scheme val="minor"/>
      </rPr>
      <t>Předsálí</t>
    </r>
    <r>
      <rPr>
        <sz val="11"/>
        <color theme="1"/>
        <rFont val="Calibri"/>
        <family val="2"/>
        <charset val="238"/>
        <scheme val="minor"/>
      </rPr>
      <t xml:space="preserve"> - slouží k hygieně rukou (jen čístá část) a vchod pro studenty čistý (před operací) a špinavý východ (po operaci)</t>
    </r>
  </si>
  <si>
    <r>
      <rPr>
        <b/>
        <sz val="11"/>
        <color theme="1"/>
        <rFont val="Calibri"/>
        <family val="2"/>
        <charset val="238"/>
        <scheme val="minor"/>
      </rPr>
      <t>Operační sál</t>
    </r>
    <r>
      <rPr>
        <sz val="11"/>
        <color theme="1"/>
        <rFont val="Calibri"/>
        <family val="2"/>
        <charset val="238"/>
        <scheme val="minor"/>
      </rPr>
      <t xml:space="preserve"> - pacientský čistý příjezd (pacient před operací) a špinavý odjezd (po operaci)</t>
    </r>
  </si>
  <si>
    <r>
      <rPr>
        <b/>
        <sz val="11"/>
        <color theme="1"/>
        <rFont val="Calibri"/>
        <family val="2"/>
        <charset val="238"/>
        <scheme val="minor"/>
      </rPr>
      <t>Příruční sklad</t>
    </r>
    <r>
      <rPr>
        <sz val="11"/>
        <color theme="1"/>
        <rFont val="Calibri"/>
        <family val="2"/>
        <charset val="238"/>
        <scheme val="minor"/>
      </rPr>
      <t xml:space="preserve"> - sklad běžného spotřebního materiálu, může být i vestavěné skříně apod.</t>
    </r>
  </si>
  <si>
    <t>Poznámky</t>
  </si>
  <si>
    <t>Oproti reálným sálům vynecháváme tzv přípravnu, kde se obvykle pacient před výkonem připravuje k operaci a tzv. dospávací pokoj, kde tráví čas bezprostředně po operaci, pro simulační účely jej nahrazují Basic Skills Labs a simulační JIP</t>
  </si>
  <si>
    <t>Lze rozdělit chodbu na tzv. pacientskou (cesta standardizovaného pacienta) a pro personál (studenti, kurzanti a obsluha simulace), ale také si nemyslím, že je to pro účely simulace nezbytné, navíc by to asi šlo řešit úpravou příček.</t>
  </si>
  <si>
    <t>Počet prac. / míst</t>
  </si>
  <si>
    <t>Poznámka</t>
  </si>
  <si>
    <t>Podlaží</t>
  </si>
  <si>
    <t>muži a ženy</t>
  </si>
  <si>
    <t>plastové kontejnery 1100 L s příjezdem pro vozidlo svozu  odpadů</t>
  </si>
  <si>
    <t>stálé parkování, uzamčené</t>
  </si>
  <si>
    <t>dle požadavků profesí (rozvody TZB)</t>
  </si>
  <si>
    <t xml:space="preserve">TZB - technické zařízení budov </t>
  </si>
  <si>
    <t>ÚVT (ústav výpočetní techniky)</t>
  </si>
  <si>
    <t>IBA (Institut biostatistiky a analýz )</t>
  </si>
  <si>
    <t>heliport + zpev. plocha</t>
  </si>
  <si>
    <t>zpevněná plocha pro pohyb osob s lůžkem k výtahu</t>
  </si>
  <si>
    <t>videokonfereční jednotka, velkoplošná obrazovka či plátno a projektor, dále dotykový smartboard</t>
  </si>
  <si>
    <t>specifické vybavení - upřesnit apoň požadavek na EL, ZTI a SLP</t>
  </si>
  <si>
    <t>počítač, prezentér, mikrofony (head up, ruční, prostorový), soustava kamer snímajících prostor minimálně ve třech pohledech, videokonfereční jednotka, velkoplošná obrazovka či plátno a projektor, dále 3D technologie projekce, 2D projekce na více pláten, zásuvky pro PC</t>
  </si>
  <si>
    <t>Viz provozní schema Operačního sálu</t>
  </si>
  <si>
    <t>Chlazení  - zdroj chladu: co největší, + prostupy střechou do rezervy</t>
  </si>
  <si>
    <t>V každém patře musí být úklidová komora s výlevkou</t>
  </si>
  <si>
    <t xml:space="preserve"> - přípojka na telefon</t>
  </si>
  <si>
    <t xml:space="preserve"> - el. zásuvky: 2 hnízda po 3 zásuvkách</t>
  </si>
  <si>
    <t>Bude vyžadováno napojení na stávající UKB - krytým koridorem (předpoklad: vedoucí po střeše vedlejšího pavilonu) + propojení s Morfo centrem v 1. PP</t>
  </si>
  <si>
    <t xml:space="preserve"> - přípojka na ethernet (PC síť) 2x + připojení na síťovou tiskárnu</t>
  </si>
  <si>
    <t>Některé zásuvky budou zálohovány (UPS, dieselagregát). Budou to zásuvky pro pracovny IT, IBA, velíny se střižnami a serverovny</t>
  </si>
  <si>
    <t>stavební část</t>
  </si>
  <si>
    <t>statická část</t>
  </si>
  <si>
    <t>zdravotní instalace</t>
  </si>
  <si>
    <t>ústřední vytápění</t>
  </si>
  <si>
    <t xml:space="preserve">rozvody chladu </t>
  </si>
  <si>
    <t>domovní plynovod</t>
  </si>
  <si>
    <t>vzduchotechnika</t>
  </si>
  <si>
    <t>elektroinstalace</t>
  </si>
  <si>
    <t>slaboproud</t>
  </si>
  <si>
    <t>požárně bezpečností řešení</t>
  </si>
  <si>
    <t>parkoviště</t>
  </si>
  <si>
    <t>chodníky</t>
  </si>
  <si>
    <t>sadové úpravy</t>
  </si>
  <si>
    <t>rozvody stlačeného vzduchu</t>
  </si>
  <si>
    <t>opěrné zdi</t>
  </si>
  <si>
    <t>Přeložky sítí - vedení VN, NN a kanalizace</t>
  </si>
  <si>
    <t>venkovní přípojky - voda, NN, plyn, horkovod, VO</t>
  </si>
  <si>
    <t xml:space="preserve"> - posuvné dveře - musí být z velínu?</t>
  </si>
  <si>
    <t>Na operační sál, předsálí i filtr  a JIP posuvné dveře (pro standartizované JIP lůžko + 2 osoby doprovod)</t>
  </si>
  <si>
    <t>Osvětlení oper. sálu - jako běžný lékařský operační sál</t>
  </si>
  <si>
    <t>Parkování 1. a 2. PP a 1. NP - nahrazení stávajících počtů stání + zajistit počty dle studentů a pracovníků - v případě nedostatku míst bude parkování na druhé straně vozovky</t>
  </si>
  <si>
    <t>Parkování na druhé straně vozovky (u kliniky) - samoobslužná brána</t>
  </si>
  <si>
    <t>Čištění fasád - požadavek na technické lávky pro "most" + závěsný systém pro čištění fasád</t>
  </si>
  <si>
    <t>Na střeše simulovaný heliport + pojezdná zpevněná část k výtahu pro standardizované JIP lůžko + 2 osoby doprovod</t>
  </si>
  <si>
    <t>Komunikace - chodby - s předpokl. pohybem standardizovaného JIP lůžkao + 2 osoby doprovod musí mít stěny chráněny madlem ve dvou úrovních</t>
  </si>
  <si>
    <t xml:space="preserve">Velín - místnost, ze které vyučující ovládá kamerový záznam simulace výuky, má bezprostřední možnost ovlivňovat výuku, </t>
  </si>
  <si>
    <t>2. podzemní podlaží celkem</t>
  </si>
  <si>
    <t>1. podzemní podlaží celkem</t>
  </si>
  <si>
    <t>1. nadzemní podlaží celkem</t>
  </si>
  <si>
    <t>2. nadzemní podlaží celkem</t>
  </si>
  <si>
    <t>3. nadzemní podlaží (hlavní budova) celkem</t>
  </si>
  <si>
    <t>3+4. nadzemní podlaží (přemostění) celkem</t>
  </si>
  <si>
    <t>4. nadzemní pdlaží (hlavní budova) celkem</t>
  </si>
  <si>
    <t>5. nadzemní pdlaží celkem</t>
  </si>
  <si>
    <t xml:space="preserve"> z toho studentů</t>
  </si>
  <si>
    <t xml:space="preserve"> z toho studentů 40</t>
  </si>
  <si>
    <t xml:space="preserve"> z toho studentů </t>
  </si>
  <si>
    <t xml:space="preserve"> z toho studentů  0</t>
  </si>
  <si>
    <t xml:space="preserve"> z toho studentů 116 - 216</t>
  </si>
  <si>
    <r>
      <rPr>
        <b/>
        <sz val="11"/>
        <color theme="1"/>
        <rFont val="Calibri"/>
        <family val="2"/>
        <charset val="238"/>
        <scheme val="minor"/>
      </rPr>
      <t>Velín</t>
    </r>
    <r>
      <rPr>
        <sz val="11"/>
        <color theme="1"/>
        <rFont val="Calibri"/>
        <family val="2"/>
        <charset val="238"/>
        <scheme val="minor"/>
      </rPr>
      <t xml:space="preserve"> - simulační velín s polopropustným velkopllošným oknem na operační sál, vchod z chodby pro personál, přímý vchod na sál (ne pro postel)</t>
    </r>
  </si>
  <si>
    <t xml:space="preserve">měření a regulace </t>
  </si>
  <si>
    <t xml:space="preserve">  - EPS (elektropožární instalace)</t>
  </si>
  <si>
    <t xml:space="preserve">  - EKV (elektronický přístupový systém)</t>
  </si>
  <si>
    <t xml:space="preserve">  - DZ (dorozumívací zařízení) </t>
  </si>
  <si>
    <t xml:space="preserve">  - CCTV (kamerový dohlížecí systém)</t>
  </si>
  <si>
    <t xml:space="preserve">  - STA (společná televizní anténa)</t>
  </si>
  <si>
    <t xml:space="preserve">  - JC (jednotný čas)</t>
  </si>
  <si>
    <t xml:space="preserve">  - ZPN (signalizace pro nevidomé)</t>
  </si>
  <si>
    <t xml:space="preserve">  - SK + Tel  (strukturovaná kabeláž a telefon)</t>
  </si>
  <si>
    <t xml:space="preserve">  - DT (domácí telefon)</t>
  </si>
  <si>
    <t xml:space="preserve">  - betonové konstrukce</t>
  </si>
  <si>
    <t xml:space="preserve">  - ocelové konstrukce</t>
  </si>
  <si>
    <t xml:space="preserve">  - obvodový plášť</t>
  </si>
  <si>
    <t xml:space="preserve">  - EZS (elektrozabezpečovací signalizace)</t>
  </si>
  <si>
    <t xml:space="preserve">  - PZTS (poplachové zabezpečovací a tísňové systémy) </t>
  </si>
  <si>
    <t>BMS (Building monitoring systém) - viz metodika</t>
  </si>
  <si>
    <t>Kapacita</t>
  </si>
  <si>
    <t>116-216</t>
  </si>
  <si>
    <t>3.-4. NP- "most"</t>
  </si>
  <si>
    <t>vyhodnocení simulací a výuky</t>
  </si>
  <si>
    <t>320-424</t>
  </si>
  <si>
    <t xml:space="preserve"> 6-8</t>
  </si>
  <si>
    <t>U/S (ultrazvuk)</t>
  </si>
  <si>
    <t>Projektový management</t>
  </si>
  <si>
    <t>Kopírka</t>
  </si>
  <si>
    <t>pedagogové 2</t>
  </si>
  <si>
    <t>skladové prostory pro účely výuky</t>
  </si>
  <si>
    <t>pro zaměstnance; šatna + sprcha</t>
  </si>
  <si>
    <t>šatna pro zaměstnance</t>
  </si>
  <si>
    <t>šatna (skříňky)</t>
  </si>
  <si>
    <t>počítač, prezentér, mikrofony (head up, ruční, prostorový), videokonfereční jednotka, velkoplošná obrazovka či plátno a projektor, dále dotykový smartboard</t>
  </si>
  <si>
    <t>Medicinální plyny nebudou rozváděny - nahrazení stlačeným vzduchem - na zdi budou pouze nástěnné panely s ovládacími prvky vývodů mediplynů (slepé)</t>
  </si>
  <si>
    <t xml:space="preserve">Stavební program vyjadřuje požadavky Objednatele na funkci a věcný rozsah projektovaných objektů. Věcně jsou v nich specifikovány pouze požadavky na čisté užitkové plochy laboratoří, pracoven, místností pro výuku a ostatních místností přímo využívaných k pedagogickým a podpůrným činnostem Objednatele a specifické požadavky prostředí, plánované technologické vybavení, funkci a účel Výstavby SIMU. Stavební program nespecifikuje plochy sociálních zařízení, komunikací a technického vybavení nezbytného pro bezpečný a spolehlivý provoz objektů – tyto plochy navrhne Zhotovitel v minimálním technicky možném rozsahu tak, aby byly v souladu s funkcí objektů, ČSN a platnými předpisy. </t>
  </si>
  <si>
    <t>Upozornění:</t>
  </si>
  <si>
    <t>Legenda ploch:</t>
  </si>
  <si>
    <t>Příloha č. 1 D - Vybavení simulátory</t>
  </si>
  <si>
    <t>Příloha č. 1 E  - Operační trakt SIMU - provozní schéma</t>
  </si>
  <si>
    <t>Příloha č. 1 C – Stavební program - Specifické požadavky</t>
  </si>
  <si>
    <t>Příloha č. 1 B – Stavební program - plochy tabulková část</t>
  </si>
  <si>
    <t>Základní figurína pro nácvik záchranných technik</t>
  </si>
  <si>
    <t>3. NP- "most"</t>
  </si>
  <si>
    <t>KPR manekýn</t>
  </si>
  <si>
    <t>KPR - ALS manekýn</t>
  </si>
  <si>
    <t>KPR - BLS manekýn</t>
  </si>
  <si>
    <t>AED (automated external defibrillator)</t>
  </si>
  <si>
    <t>Model paže + artérie a žíly, dolní končetina pro intraoseální infuzi a femorální přístup, Simulátor pro kanylaci centrální žíly</t>
  </si>
  <si>
    <t>Zajištění DC hlava, Intubační trenažér dospělého</t>
  </si>
  <si>
    <t>Fyzikální nálezy manekýn</t>
  </si>
  <si>
    <t>UZ+fantomy na CŽ, Ultrazvukový fantom pro vaskulární přístup</t>
  </si>
  <si>
    <t>Fantom perkutánních biopsií (3D abdominal triple modality fantom)</t>
  </si>
  <si>
    <t>Simulátor vyšetření prostaty</t>
  </si>
  <si>
    <t>cévkovací trenažér, figurína pro hrudní drenáž, simulátor perikardiocentézy, simulátor péče o pacienty s NG, OG a PEG</t>
  </si>
  <si>
    <t>ultrazvukový simulátor</t>
  </si>
  <si>
    <t>Simulátor pro vyšetření pánve</t>
  </si>
  <si>
    <t>Základy laparoskopie - šití - laparoskopický trenažér</t>
  </si>
  <si>
    <t>Trenažér pro GI endoskopii/broncho</t>
  </si>
  <si>
    <t>Trenažét pro urologii</t>
  </si>
  <si>
    <t>Trenažét pro laparoskopie</t>
  </si>
  <si>
    <t>Trenažét pro artroskopie ramene a kolene</t>
  </si>
  <si>
    <t>Standardní lůžko + pacientský simulátor</t>
  </si>
  <si>
    <t>Geriatrický ošetřovací model, figurína pro auskultaci</t>
  </si>
  <si>
    <t>Ošetřování novorozence, stůl s vyhříváním</t>
  </si>
  <si>
    <t>Dítě - simulátor</t>
  </si>
  <si>
    <t>Novorozenec vč. ventilátoru - simulátor</t>
  </si>
  <si>
    <t>učebna - preklinický sál</t>
  </si>
  <si>
    <t>stoly s vrtačkou</t>
  </si>
  <si>
    <t>učebna - demostrační ordinace</t>
  </si>
  <si>
    <t>souprava z.l. + rentgen</t>
  </si>
  <si>
    <t>laboratoř - protetická laboratoř</t>
  </si>
  <si>
    <t>licí souprava</t>
  </si>
  <si>
    <t>učebna - konzervační zubní lékařství</t>
  </si>
  <si>
    <t>simulační jednotka</t>
  </si>
  <si>
    <t>učebna - orální chirurg. implantologie</t>
  </si>
  <si>
    <t>sál - sál se simulátory</t>
  </si>
  <si>
    <t>učebna - protetické zubní lékařství</t>
  </si>
  <si>
    <t>učebna - dětské zubní lékařství</t>
  </si>
  <si>
    <t>učebna - ortodoncie</t>
  </si>
  <si>
    <t>učebna - dentální hygiena</t>
  </si>
  <si>
    <t>učebna - preventivní zubní lékařství</t>
  </si>
  <si>
    <t>Příloha č. 1 F – Minimální obsah projektové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</si>
</sst>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scheme val="minor"/>
    </font>
    <font>
      <sz val="10"/>
      <name val="Calibri"/>
      <scheme val="minor"/>
    </font>
    <font>
      <b/>
      <sz val="16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Dashed">
        <color indexed="64"/>
      </right>
      <top style="medium">
        <color indexed="64"/>
      </top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 style="mediumDashed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Dash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DashDot">
        <color indexed="64"/>
      </left>
      <right/>
      <top/>
      <bottom/>
      <diagonal/>
    </border>
    <border>
      <left/>
      <right style="mediumDashDot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/>
    <xf numFmtId="0" fontId="0" fillId="0" borderId="4" xfId="0" applyBorder="1"/>
    <xf numFmtId="0" fontId="0" fillId="0" borderId="5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" xfId="0" applyBorder="1"/>
    <xf numFmtId="0" fontId="0" fillId="0" borderId="30" xfId="0" applyBorder="1"/>
    <xf numFmtId="0" fontId="0" fillId="0" borderId="31" xfId="0" applyBorder="1"/>
    <xf numFmtId="0" fontId="0" fillId="0" borderId="28" xfId="0" applyBorder="1" applyAlignment="1">
      <alignment horizontal="left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1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14" fillId="0" borderId="0" xfId="0" applyFont="1"/>
    <xf numFmtId="0" fontId="3" fillId="0" borderId="0" xfId="0" applyFont="1" applyFill="1" applyBorder="1" applyAlignment="1">
      <alignment wrapText="1"/>
    </xf>
    <xf numFmtId="0" fontId="2" fillId="2" borderId="43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right" vertical="center" wrapText="1"/>
    </xf>
    <xf numFmtId="0" fontId="3" fillId="4" borderId="42" xfId="0" applyFont="1" applyFill="1" applyBorder="1" applyAlignment="1">
      <alignment horizontal="right" vertical="center" wrapText="1"/>
    </xf>
    <xf numFmtId="0" fontId="3" fillId="0" borderId="42" xfId="0" applyFont="1" applyFill="1" applyBorder="1" applyAlignment="1">
      <alignment horizontal="left" wrapText="1"/>
    </xf>
    <xf numFmtId="0" fontId="6" fillId="0" borderId="42" xfId="0" applyFont="1" applyFill="1" applyBorder="1" applyAlignment="1">
      <alignment vertical="center"/>
    </xf>
    <xf numFmtId="0" fontId="6" fillId="0" borderId="42" xfId="0" applyFont="1" applyFill="1" applyBorder="1" applyAlignment="1">
      <alignment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right" vertical="center" wrapText="1"/>
    </xf>
    <xf numFmtId="0" fontId="6" fillId="0" borderId="42" xfId="0" applyFont="1" applyFill="1" applyBorder="1" applyAlignment="1">
      <alignment horizontal="left" wrapText="1"/>
    </xf>
    <xf numFmtId="0" fontId="3" fillId="2" borderId="42" xfId="0" applyFont="1" applyFill="1" applyBorder="1" applyAlignment="1">
      <alignment horizontal="right" vertical="center" wrapText="1"/>
    </xf>
    <xf numFmtId="17" fontId="3" fillId="0" borderId="42" xfId="0" applyNumberFormat="1" applyFont="1" applyFill="1" applyBorder="1" applyAlignment="1">
      <alignment horizontal="right" vertical="center" wrapText="1"/>
    </xf>
    <xf numFmtId="17" fontId="8" fillId="0" borderId="42" xfId="0" applyNumberFormat="1" applyFont="1" applyFill="1" applyBorder="1" applyAlignment="1">
      <alignment horizontal="right" vertical="center" wrapText="1"/>
    </xf>
    <xf numFmtId="0" fontId="8" fillId="0" borderId="42" xfId="0" applyFont="1" applyFill="1" applyBorder="1" applyAlignment="1">
      <alignment horizontal="right" vertical="center" wrapText="1"/>
    </xf>
    <xf numFmtId="0" fontId="3" fillId="3" borderId="42" xfId="0" applyFont="1" applyFill="1" applyBorder="1" applyAlignment="1">
      <alignment horizontal="right" vertical="center" wrapText="1"/>
    </xf>
    <xf numFmtId="0" fontId="3" fillId="5" borderId="42" xfId="0" applyFont="1" applyFill="1" applyBorder="1" applyAlignment="1">
      <alignment horizontal="right" vertical="center" wrapText="1"/>
    </xf>
    <xf numFmtId="0" fontId="3" fillId="6" borderId="42" xfId="0" applyFont="1" applyFill="1" applyBorder="1" applyAlignment="1">
      <alignment horizontal="right" vertical="center" wrapText="1"/>
    </xf>
    <xf numFmtId="0" fontId="6" fillId="0" borderId="42" xfId="0" applyFont="1" applyFill="1" applyBorder="1" applyAlignment="1">
      <alignment horizontal="left" vertical="center" wrapText="1"/>
    </xf>
    <xf numFmtId="0" fontId="7" fillId="0" borderId="42" xfId="0" applyFont="1" applyFill="1" applyBorder="1" applyAlignment="1">
      <alignment vertical="center" wrapText="1"/>
    </xf>
    <xf numFmtId="0" fontId="7" fillId="0" borderId="42" xfId="0" applyFont="1" applyFill="1" applyBorder="1" applyAlignment="1">
      <alignment horizontal="left" vertical="center" wrapText="1"/>
    </xf>
    <xf numFmtId="0" fontId="7" fillId="0" borderId="42" xfId="0" applyFont="1" applyFill="1" applyBorder="1" applyAlignment="1">
      <alignment vertical="center"/>
    </xf>
    <xf numFmtId="0" fontId="7" fillId="0" borderId="42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right" vertical="center" wrapText="1"/>
    </xf>
    <xf numFmtId="0" fontId="7" fillId="2" borderId="42" xfId="0" applyFont="1" applyFill="1" applyBorder="1" applyAlignment="1">
      <alignment horizontal="right" vertical="center" wrapText="1"/>
    </xf>
    <xf numFmtId="0" fontId="8" fillId="0" borderId="42" xfId="0" applyFont="1" applyFill="1" applyBorder="1" applyAlignment="1">
      <alignment horizontal="left" wrapText="1"/>
    </xf>
    <xf numFmtId="0" fontId="8" fillId="0" borderId="42" xfId="0" applyFont="1" applyFill="1" applyBorder="1" applyAlignment="1">
      <alignment vertical="center" wrapText="1"/>
    </xf>
    <xf numFmtId="0" fontId="8" fillId="0" borderId="42" xfId="0" applyFont="1" applyFill="1" applyBorder="1" applyAlignment="1">
      <alignment horizontal="left" vertical="center" wrapText="1"/>
    </xf>
    <xf numFmtId="0" fontId="8" fillId="0" borderId="42" xfId="0" applyFont="1" applyFill="1" applyBorder="1" applyAlignment="1">
      <alignment vertical="center"/>
    </xf>
    <xf numFmtId="0" fontId="8" fillId="0" borderId="42" xfId="0" applyFont="1" applyFill="1" applyBorder="1" applyAlignment="1">
      <alignment horizontal="center" vertical="center" wrapText="1"/>
    </xf>
    <xf numFmtId="0" fontId="8" fillId="8" borderId="42" xfId="0" applyFont="1" applyFill="1" applyBorder="1" applyAlignment="1">
      <alignment vertical="center" wrapText="1"/>
    </xf>
    <xf numFmtId="0" fontId="8" fillId="8" borderId="42" xfId="0" applyFont="1" applyFill="1" applyBorder="1" applyAlignment="1">
      <alignment horizontal="left" vertical="center" wrapText="1"/>
    </xf>
    <xf numFmtId="0" fontId="8" fillId="8" borderId="42" xfId="0" applyFont="1" applyFill="1" applyBorder="1" applyAlignment="1">
      <alignment vertical="center"/>
    </xf>
    <xf numFmtId="0" fontId="8" fillId="8" borderId="42" xfId="0" applyFont="1" applyFill="1" applyBorder="1" applyAlignment="1">
      <alignment horizontal="center" vertical="center" wrapText="1"/>
    </xf>
    <xf numFmtId="0" fontId="8" fillId="8" borderId="42" xfId="0" applyFont="1" applyFill="1" applyBorder="1" applyAlignment="1">
      <alignment horizontal="right" vertical="center" wrapText="1"/>
    </xf>
    <xf numFmtId="0" fontId="0" fillId="0" borderId="44" xfId="0" applyBorder="1"/>
    <xf numFmtId="0" fontId="12" fillId="0" borderId="0" xfId="0" applyFont="1" applyFill="1" applyBorder="1"/>
    <xf numFmtId="0" fontId="13" fillId="0" borderId="0" xfId="0" applyFont="1" applyFill="1" applyBorder="1"/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9" borderId="3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16" fontId="3" fillId="0" borderId="42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wrapText="1"/>
    </xf>
    <xf numFmtId="0" fontId="8" fillId="0" borderId="0" xfId="0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16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9" fillId="7" borderId="0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</cellXfs>
  <cellStyles count="1">
    <cellStyle name="Normální" xfId="0" builtinId="0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right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border outline="0">
        <top style="hair">
          <color rgb="FF000000"/>
        </top>
      </border>
    </dxf>
    <dxf>
      <font>
        <strike val="0"/>
        <outline val="0"/>
        <shadow val="0"/>
        <u val="no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border outline="0"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border outline="0">
        <bottom style="hair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Styl tabulky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4</xdr:row>
      <xdr:rowOff>114300</xdr:rowOff>
    </xdr:from>
    <xdr:to>
      <xdr:col>5</xdr:col>
      <xdr:colOff>66675</xdr:colOff>
      <xdr:row>4</xdr:row>
      <xdr:rowOff>123825</xdr:rowOff>
    </xdr:to>
    <xdr:cxnSp macro="">
      <xdr:nvCxnSpPr>
        <xdr:cNvPr id="32" name="Přímá spojnice se šipkou 31"/>
        <xdr:cNvCxnSpPr/>
      </xdr:nvCxnSpPr>
      <xdr:spPr>
        <a:xfrm>
          <a:off x="771525" y="1314450"/>
          <a:ext cx="5334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4</xdr:row>
      <xdr:rowOff>133350</xdr:rowOff>
    </xdr:from>
    <xdr:to>
      <xdr:col>8</xdr:col>
      <xdr:colOff>209550</xdr:colOff>
      <xdr:row>4</xdr:row>
      <xdr:rowOff>142875</xdr:rowOff>
    </xdr:to>
    <xdr:cxnSp macro="">
      <xdr:nvCxnSpPr>
        <xdr:cNvPr id="33" name="Přímá spojnice se šipkou 32"/>
        <xdr:cNvCxnSpPr/>
      </xdr:nvCxnSpPr>
      <xdr:spPr>
        <a:xfrm>
          <a:off x="1657350" y="1333500"/>
          <a:ext cx="5334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133350</xdr:colOff>
      <xdr:row>5</xdr:row>
      <xdr:rowOff>38100</xdr:rowOff>
    </xdr:from>
    <xdr:to>
      <xdr:col>9</xdr:col>
      <xdr:colOff>142875</xdr:colOff>
      <xdr:row>8</xdr:row>
      <xdr:rowOff>76200</xdr:rowOff>
    </xdr:to>
    <xdr:cxnSp macro="">
      <xdr:nvCxnSpPr>
        <xdr:cNvPr id="34" name="Přímá spojnice se šipkou 33"/>
        <xdr:cNvCxnSpPr/>
      </xdr:nvCxnSpPr>
      <xdr:spPr>
        <a:xfrm flipH="1">
          <a:off x="2362200" y="1428750"/>
          <a:ext cx="9525" cy="6191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5</xdr:row>
      <xdr:rowOff>28575</xdr:rowOff>
    </xdr:from>
    <xdr:to>
      <xdr:col>12</xdr:col>
      <xdr:colOff>19050</xdr:colOff>
      <xdr:row>8</xdr:row>
      <xdr:rowOff>47626</xdr:rowOff>
    </xdr:to>
    <xdr:cxnSp macro="">
      <xdr:nvCxnSpPr>
        <xdr:cNvPr id="35" name="Přímá spojnice se šipkou 34"/>
        <xdr:cNvCxnSpPr/>
      </xdr:nvCxnSpPr>
      <xdr:spPr>
        <a:xfrm flipH="1" flipV="1">
          <a:off x="2981325" y="1419225"/>
          <a:ext cx="9525" cy="6000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38100</xdr:colOff>
      <xdr:row>4</xdr:row>
      <xdr:rowOff>161925</xdr:rowOff>
    </xdr:from>
    <xdr:to>
      <xdr:col>18</xdr:col>
      <xdr:colOff>190500</xdr:colOff>
      <xdr:row>4</xdr:row>
      <xdr:rowOff>171450</xdr:rowOff>
    </xdr:to>
    <xdr:cxnSp macro="">
      <xdr:nvCxnSpPr>
        <xdr:cNvPr id="36" name="Přímá spojnice se šipkou 35"/>
        <xdr:cNvCxnSpPr/>
      </xdr:nvCxnSpPr>
      <xdr:spPr>
        <a:xfrm>
          <a:off x="4000500" y="1362075"/>
          <a:ext cx="6477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</xdr:colOff>
      <xdr:row>4</xdr:row>
      <xdr:rowOff>142875</xdr:rowOff>
    </xdr:from>
    <xdr:to>
      <xdr:col>15</xdr:col>
      <xdr:colOff>161925</xdr:colOff>
      <xdr:row>4</xdr:row>
      <xdr:rowOff>152400</xdr:rowOff>
    </xdr:to>
    <xdr:cxnSp macro="">
      <xdr:nvCxnSpPr>
        <xdr:cNvPr id="37" name="Přímá spojnice se šipkou 36"/>
        <xdr:cNvCxnSpPr/>
      </xdr:nvCxnSpPr>
      <xdr:spPr>
        <a:xfrm>
          <a:off x="3238500" y="1343025"/>
          <a:ext cx="6381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200025</xdr:colOff>
      <xdr:row>5</xdr:row>
      <xdr:rowOff>38100</xdr:rowOff>
    </xdr:from>
    <xdr:to>
      <xdr:col>18</xdr:col>
      <xdr:colOff>209550</xdr:colOff>
      <xdr:row>7</xdr:row>
      <xdr:rowOff>76200</xdr:rowOff>
    </xdr:to>
    <xdr:cxnSp macro="">
      <xdr:nvCxnSpPr>
        <xdr:cNvPr id="38" name="Přímá spojnice se šipkou 37"/>
        <xdr:cNvCxnSpPr/>
      </xdr:nvCxnSpPr>
      <xdr:spPr>
        <a:xfrm flipH="1">
          <a:off x="4657725" y="1428750"/>
          <a:ext cx="9525" cy="428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38100</xdr:colOff>
      <xdr:row>5</xdr:row>
      <xdr:rowOff>57150</xdr:rowOff>
    </xdr:from>
    <xdr:to>
      <xdr:col>21</xdr:col>
      <xdr:colOff>38100</xdr:colOff>
      <xdr:row>7</xdr:row>
      <xdr:rowOff>95251</xdr:rowOff>
    </xdr:to>
    <xdr:cxnSp macro="">
      <xdr:nvCxnSpPr>
        <xdr:cNvPr id="39" name="Přímá spojnice se šipkou 38"/>
        <xdr:cNvCxnSpPr/>
      </xdr:nvCxnSpPr>
      <xdr:spPr>
        <a:xfrm flipV="1">
          <a:off x="5238750" y="1447800"/>
          <a:ext cx="0" cy="4286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133350</xdr:colOff>
      <xdr:row>4</xdr:row>
      <xdr:rowOff>142875</xdr:rowOff>
    </xdr:from>
    <xdr:to>
      <xdr:col>24</xdr:col>
      <xdr:colOff>38100</xdr:colOff>
      <xdr:row>4</xdr:row>
      <xdr:rowOff>152400</xdr:rowOff>
    </xdr:to>
    <xdr:cxnSp macro="">
      <xdr:nvCxnSpPr>
        <xdr:cNvPr id="40" name="Přímá spojnice se šipkou 39"/>
        <xdr:cNvCxnSpPr/>
      </xdr:nvCxnSpPr>
      <xdr:spPr>
        <a:xfrm>
          <a:off x="5334000" y="1343025"/>
          <a:ext cx="6477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95250</xdr:colOff>
      <xdr:row>4</xdr:row>
      <xdr:rowOff>152400</xdr:rowOff>
    </xdr:from>
    <xdr:to>
      <xdr:col>28</xdr:col>
      <xdr:colOff>0</xdr:colOff>
      <xdr:row>4</xdr:row>
      <xdr:rowOff>161925</xdr:rowOff>
    </xdr:to>
    <xdr:cxnSp macro="">
      <xdr:nvCxnSpPr>
        <xdr:cNvPr id="41" name="Přímá spojnice se šipkou 40"/>
        <xdr:cNvCxnSpPr/>
      </xdr:nvCxnSpPr>
      <xdr:spPr>
        <a:xfrm>
          <a:off x="6286500" y="1352550"/>
          <a:ext cx="6477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95250</xdr:colOff>
      <xdr:row>5</xdr:row>
      <xdr:rowOff>76201</xdr:rowOff>
    </xdr:from>
    <xdr:to>
      <xdr:col>25</xdr:col>
      <xdr:colOff>114300</xdr:colOff>
      <xdr:row>7</xdr:row>
      <xdr:rowOff>85725</xdr:rowOff>
    </xdr:to>
    <xdr:cxnSp macro="">
      <xdr:nvCxnSpPr>
        <xdr:cNvPr id="42" name="Přímá spojnice se šipkou 41"/>
        <xdr:cNvCxnSpPr/>
      </xdr:nvCxnSpPr>
      <xdr:spPr>
        <a:xfrm>
          <a:off x="6286500" y="1466851"/>
          <a:ext cx="19050" cy="400049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47625</xdr:colOff>
      <xdr:row>5</xdr:row>
      <xdr:rowOff>76201</xdr:rowOff>
    </xdr:from>
    <xdr:to>
      <xdr:col>5</xdr:col>
      <xdr:colOff>57150</xdr:colOff>
      <xdr:row>7</xdr:row>
      <xdr:rowOff>114300</xdr:rowOff>
    </xdr:to>
    <xdr:cxnSp macro="">
      <xdr:nvCxnSpPr>
        <xdr:cNvPr id="43" name="Přímá spojnice se šipkou 42"/>
        <xdr:cNvCxnSpPr/>
      </xdr:nvCxnSpPr>
      <xdr:spPr>
        <a:xfrm flipH="1">
          <a:off x="1285875" y="1466851"/>
          <a:ext cx="9525" cy="428624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85725</xdr:colOff>
      <xdr:row>8</xdr:row>
      <xdr:rowOff>171451</xdr:rowOff>
    </xdr:from>
    <xdr:to>
      <xdr:col>5</xdr:col>
      <xdr:colOff>95250</xdr:colOff>
      <xdr:row>11</xdr:row>
      <xdr:rowOff>19050</xdr:rowOff>
    </xdr:to>
    <xdr:cxnSp macro="">
      <xdr:nvCxnSpPr>
        <xdr:cNvPr id="44" name="Přímá spojnice se šipkou 43"/>
        <xdr:cNvCxnSpPr/>
      </xdr:nvCxnSpPr>
      <xdr:spPr>
        <a:xfrm flipH="1">
          <a:off x="1323975" y="2143126"/>
          <a:ext cx="9525" cy="419099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47626</xdr:colOff>
      <xdr:row>12</xdr:row>
      <xdr:rowOff>123826</xdr:rowOff>
    </xdr:from>
    <xdr:to>
      <xdr:col>8</xdr:col>
      <xdr:colOff>190500</xdr:colOff>
      <xdr:row>12</xdr:row>
      <xdr:rowOff>133350</xdr:rowOff>
    </xdr:to>
    <xdr:cxnSp macro="">
      <xdr:nvCxnSpPr>
        <xdr:cNvPr id="45" name="Přímá spojnice se šipkou 44"/>
        <xdr:cNvCxnSpPr/>
      </xdr:nvCxnSpPr>
      <xdr:spPr>
        <a:xfrm>
          <a:off x="1781176" y="2857501"/>
          <a:ext cx="390524" cy="9524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66675</xdr:colOff>
      <xdr:row>11</xdr:row>
      <xdr:rowOff>152400</xdr:rowOff>
    </xdr:from>
    <xdr:to>
      <xdr:col>8</xdr:col>
      <xdr:colOff>190501</xdr:colOff>
      <xdr:row>11</xdr:row>
      <xdr:rowOff>152401</xdr:rowOff>
    </xdr:to>
    <xdr:cxnSp macro="">
      <xdr:nvCxnSpPr>
        <xdr:cNvPr id="46" name="Přímá spojnice se šipkou 45"/>
        <xdr:cNvCxnSpPr/>
      </xdr:nvCxnSpPr>
      <xdr:spPr>
        <a:xfrm flipH="1" flipV="1">
          <a:off x="1800225" y="2695575"/>
          <a:ext cx="371476" cy="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114302</xdr:colOff>
      <xdr:row>9</xdr:row>
      <xdr:rowOff>28575</xdr:rowOff>
    </xdr:from>
    <xdr:to>
      <xdr:col>6</xdr:col>
      <xdr:colOff>133350</xdr:colOff>
      <xdr:row>11</xdr:row>
      <xdr:rowOff>19053</xdr:rowOff>
    </xdr:to>
    <xdr:cxnSp macro="">
      <xdr:nvCxnSpPr>
        <xdr:cNvPr id="47" name="Přímá spojnice se šipkou 46"/>
        <xdr:cNvCxnSpPr/>
      </xdr:nvCxnSpPr>
      <xdr:spPr>
        <a:xfrm flipV="1">
          <a:off x="1600202" y="2190750"/>
          <a:ext cx="19048" cy="37147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133352</xdr:colOff>
      <xdr:row>5</xdr:row>
      <xdr:rowOff>85725</xdr:rowOff>
    </xdr:from>
    <xdr:to>
      <xdr:col>6</xdr:col>
      <xdr:colOff>152400</xdr:colOff>
      <xdr:row>7</xdr:row>
      <xdr:rowOff>76203</xdr:rowOff>
    </xdr:to>
    <xdr:cxnSp macro="">
      <xdr:nvCxnSpPr>
        <xdr:cNvPr id="48" name="Přímá spojnice se šipkou 47"/>
        <xdr:cNvCxnSpPr/>
      </xdr:nvCxnSpPr>
      <xdr:spPr>
        <a:xfrm flipV="1">
          <a:off x="1619252" y="1476375"/>
          <a:ext cx="19048" cy="381003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238125</xdr:colOff>
      <xdr:row>5</xdr:row>
      <xdr:rowOff>85725</xdr:rowOff>
    </xdr:from>
    <xdr:to>
      <xdr:col>5</xdr:col>
      <xdr:colOff>9525</xdr:colOff>
      <xdr:row>5</xdr:row>
      <xdr:rowOff>95250</xdr:rowOff>
    </xdr:to>
    <xdr:cxnSp macro="">
      <xdr:nvCxnSpPr>
        <xdr:cNvPr id="49" name="Přímá spojnice se šipkou 48"/>
        <xdr:cNvCxnSpPr/>
      </xdr:nvCxnSpPr>
      <xdr:spPr>
        <a:xfrm>
          <a:off x="733425" y="1476375"/>
          <a:ext cx="514350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238125</xdr:colOff>
      <xdr:row>5</xdr:row>
      <xdr:rowOff>85725</xdr:rowOff>
    </xdr:from>
    <xdr:to>
      <xdr:col>28</xdr:col>
      <xdr:colOff>9525</xdr:colOff>
      <xdr:row>5</xdr:row>
      <xdr:rowOff>95250</xdr:rowOff>
    </xdr:to>
    <xdr:cxnSp macro="">
      <xdr:nvCxnSpPr>
        <xdr:cNvPr id="50" name="Přímá spojnice se šipkou 49"/>
        <xdr:cNvCxnSpPr/>
      </xdr:nvCxnSpPr>
      <xdr:spPr>
        <a:xfrm>
          <a:off x="6429375" y="1476375"/>
          <a:ext cx="514350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114300</xdr:colOff>
      <xdr:row>9</xdr:row>
      <xdr:rowOff>19051</xdr:rowOff>
    </xdr:from>
    <xdr:to>
      <xdr:col>25</xdr:col>
      <xdr:colOff>133350</xdr:colOff>
      <xdr:row>11</xdr:row>
      <xdr:rowOff>28575</xdr:rowOff>
    </xdr:to>
    <xdr:cxnSp macro="">
      <xdr:nvCxnSpPr>
        <xdr:cNvPr id="51" name="Přímá spojnice se šipkou 50"/>
        <xdr:cNvCxnSpPr/>
      </xdr:nvCxnSpPr>
      <xdr:spPr>
        <a:xfrm>
          <a:off x="6305550" y="2181226"/>
          <a:ext cx="19050" cy="390524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12</xdr:row>
      <xdr:rowOff>123825</xdr:rowOff>
    </xdr:from>
    <xdr:to>
      <xdr:col>23</xdr:col>
      <xdr:colOff>104775</xdr:colOff>
      <xdr:row>12</xdr:row>
      <xdr:rowOff>123826</xdr:rowOff>
    </xdr:to>
    <xdr:cxnSp macro="">
      <xdr:nvCxnSpPr>
        <xdr:cNvPr id="52" name="Přímá spojnice se šipkou 51"/>
        <xdr:cNvCxnSpPr/>
      </xdr:nvCxnSpPr>
      <xdr:spPr>
        <a:xfrm flipH="1">
          <a:off x="5476875" y="2857500"/>
          <a:ext cx="323850" cy="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95250</xdr:colOff>
      <xdr:row>11</xdr:row>
      <xdr:rowOff>133350</xdr:rowOff>
    </xdr:from>
    <xdr:to>
      <xdr:col>23</xdr:col>
      <xdr:colOff>133350</xdr:colOff>
      <xdr:row>11</xdr:row>
      <xdr:rowOff>133350</xdr:rowOff>
    </xdr:to>
    <xdr:cxnSp macro="">
      <xdr:nvCxnSpPr>
        <xdr:cNvPr id="53" name="Přímá spojnice se šipkou 52"/>
        <xdr:cNvCxnSpPr/>
      </xdr:nvCxnSpPr>
      <xdr:spPr>
        <a:xfrm>
          <a:off x="5543550" y="2676525"/>
          <a:ext cx="285750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85725</xdr:colOff>
      <xdr:row>9</xdr:row>
      <xdr:rowOff>85725</xdr:rowOff>
    </xdr:from>
    <xdr:to>
      <xdr:col>24</xdr:col>
      <xdr:colOff>95250</xdr:colOff>
      <xdr:row>10</xdr:row>
      <xdr:rowOff>152400</xdr:rowOff>
    </xdr:to>
    <xdr:cxnSp macro="">
      <xdr:nvCxnSpPr>
        <xdr:cNvPr id="54" name="Přímá spojnice se šipkou 53"/>
        <xdr:cNvCxnSpPr/>
      </xdr:nvCxnSpPr>
      <xdr:spPr>
        <a:xfrm flipH="1" flipV="1">
          <a:off x="6029325" y="2247900"/>
          <a:ext cx="9525" cy="2571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85725</xdr:colOff>
      <xdr:row>5</xdr:row>
      <xdr:rowOff>85725</xdr:rowOff>
    </xdr:from>
    <xdr:to>
      <xdr:col>24</xdr:col>
      <xdr:colOff>85725</xdr:colOff>
      <xdr:row>6</xdr:row>
      <xdr:rowOff>161925</xdr:rowOff>
    </xdr:to>
    <xdr:cxnSp macro="">
      <xdr:nvCxnSpPr>
        <xdr:cNvPr id="55" name="Přímá spojnice se šipkou 54"/>
        <xdr:cNvCxnSpPr/>
      </xdr:nvCxnSpPr>
      <xdr:spPr>
        <a:xfrm flipV="1">
          <a:off x="6029325" y="1476375"/>
          <a:ext cx="0" cy="2762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95250</xdr:colOff>
      <xdr:row>4</xdr:row>
      <xdr:rowOff>180975</xdr:rowOff>
    </xdr:from>
    <xdr:to>
      <xdr:col>15</xdr:col>
      <xdr:colOff>104775</xdr:colOff>
      <xdr:row>7</xdr:row>
      <xdr:rowOff>142875</xdr:rowOff>
    </xdr:to>
    <xdr:cxnSp macro="">
      <xdr:nvCxnSpPr>
        <xdr:cNvPr id="56" name="Přímá spojnice se šipkou 55"/>
        <xdr:cNvCxnSpPr/>
      </xdr:nvCxnSpPr>
      <xdr:spPr>
        <a:xfrm>
          <a:off x="3810000" y="1381125"/>
          <a:ext cx="9525" cy="542925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57150</xdr:colOff>
      <xdr:row>12</xdr:row>
      <xdr:rowOff>95250</xdr:rowOff>
    </xdr:from>
    <xdr:to>
      <xdr:col>17</xdr:col>
      <xdr:colOff>219075</xdr:colOff>
      <xdr:row>12</xdr:row>
      <xdr:rowOff>95250</xdr:rowOff>
    </xdr:to>
    <xdr:cxnSp macro="">
      <xdr:nvCxnSpPr>
        <xdr:cNvPr id="57" name="Přímá spojnice se šipkou 56"/>
        <xdr:cNvCxnSpPr/>
      </xdr:nvCxnSpPr>
      <xdr:spPr>
        <a:xfrm flipH="1">
          <a:off x="4019550" y="2828925"/>
          <a:ext cx="409575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57150</xdr:colOff>
      <xdr:row>12</xdr:row>
      <xdr:rowOff>85725</xdr:rowOff>
    </xdr:from>
    <xdr:to>
      <xdr:col>14</xdr:col>
      <xdr:colOff>219075</xdr:colOff>
      <xdr:row>12</xdr:row>
      <xdr:rowOff>85725</xdr:rowOff>
    </xdr:to>
    <xdr:cxnSp macro="">
      <xdr:nvCxnSpPr>
        <xdr:cNvPr id="58" name="Přímá spojnice se šipkou 57"/>
        <xdr:cNvCxnSpPr/>
      </xdr:nvCxnSpPr>
      <xdr:spPr>
        <a:xfrm flipH="1">
          <a:off x="3276600" y="2819400"/>
          <a:ext cx="409575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228600</xdr:colOff>
      <xdr:row>20</xdr:row>
      <xdr:rowOff>114300</xdr:rowOff>
    </xdr:from>
    <xdr:to>
      <xdr:col>3</xdr:col>
      <xdr:colOff>142875</xdr:colOff>
      <xdr:row>20</xdr:row>
      <xdr:rowOff>114300</xdr:rowOff>
    </xdr:to>
    <xdr:cxnSp macro="">
      <xdr:nvCxnSpPr>
        <xdr:cNvPr id="59" name="Přímá spojnice se šipkou 58"/>
        <xdr:cNvCxnSpPr/>
      </xdr:nvCxnSpPr>
      <xdr:spPr>
        <a:xfrm flipH="1">
          <a:off x="476250" y="4400550"/>
          <a:ext cx="409575" cy="0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219075</xdr:colOff>
      <xdr:row>19</xdr:row>
      <xdr:rowOff>114301</xdr:rowOff>
    </xdr:from>
    <xdr:to>
      <xdr:col>3</xdr:col>
      <xdr:colOff>114299</xdr:colOff>
      <xdr:row>19</xdr:row>
      <xdr:rowOff>123825</xdr:rowOff>
    </xdr:to>
    <xdr:cxnSp macro="">
      <xdr:nvCxnSpPr>
        <xdr:cNvPr id="60" name="Přímá spojnice se šipkou 59"/>
        <xdr:cNvCxnSpPr/>
      </xdr:nvCxnSpPr>
      <xdr:spPr>
        <a:xfrm>
          <a:off x="466725" y="4210051"/>
          <a:ext cx="390524" cy="9524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171450</xdr:colOff>
      <xdr:row>18</xdr:row>
      <xdr:rowOff>76200</xdr:rowOff>
    </xdr:from>
    <xdr:to>
      <xdr:col>3</xdr:col>
      <xdr:colOff>209550</xdr:colOff>
      <xdr:row>18</xdr:row>
      <xdr:rowOff>85725</xdr:rowOff>
    </xdr:to>
    <xdr:cxnSp macro="">
      <xdr:nvCxnSpPr>
        <xdr:cNvPr id="61" name="Přímá spojnice se šipkou 60"/>
        <xdr:cNvCxnSpPr/>
      </xdr:nvCxnSpPr>
      <xdr:spPr>
        <a:xfrm>
          <a:off x="419100" y="3981450"/>
          <a:ext cx="5334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2" name="Tabulka13" displayName="Tabulka13" ref="A3:N146" totalsRowCount="1" headerRowDxfId="50" dataDxfId="48" totalsRowDxfId="46" headerRowBorderDxfId="49" tableBorderDxfId="47" totalsRowBorderDxfId="45">
  <autoFilter ref="A3:N145"/>
  <tableColumns count="14">
    <tableColumn id="1" name="Podlaží" totalsRowLabel="Celkem" dataDxfId="44" totalsRowDxfId="43"/>
    <tableColumn id="14" name="Kód místnosti" dataDxfId="42" totalsRowDxfId="41"/>
    <tableColumn id="2" name="Název místnosti" dataDxfId="40" totalsRowDxfId="39"/>
    <tableColumn id="3" name="Typ prostoru" dataDxfId="38" totalsRowDxfId="37"/>
    <tableColumn id="4" name="Účel" dataDxfId="36" totalsRowDxfId="35"/>
    <tableColumn id="5" name="Uživatel" dataDxfId="34" totalsRowDxfId="33"/>
    <tableColumn id="6" name="Pracovny m2" totalsRowFunction="sum" dataDxfId="32" totalsRowDxfId="31"/>
    <tableColumn id="7" name="Laboratoře m2" totalsRowFunction="sum" dataDxfId="30" totalsRowDxfId="29"/>
    <tableColumn id="8" name="Výuka m2" totalsRowFunction="sum" dataDxfId="28" totalsRowDxfId="27"/>
    <tableColumn id="9" name="Ostatní m2" totalsRowFunction="sum" dataDxfId="26" totalsRowDxfId="25"/>
    <tableColumn id="13" name="Plochy celkem" totalsRowFunction="sum" dataDxfId="24" totalsRowDxfId="23">
      <calculatedColumnFormula>SUM(Tabulka13[[#This Row],[Pracovny m2]:[Ostatní m2]])</calculatedColumnFormula>
    </tableColumn>
    <tableColumn id="10" name="Počet prac. / míst" totalsRowFunction="sum" dataDxfId="22" totalsRowDxfId="21"/>
    <tableColumn id="15" name="Kapacita" dataDxfId="20" totalsRowDxfId="19"/>
    <tableColumn id="11" name="Poznámka" dataDxfId="18" totalsRowDxfId="17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3" name="Tabulka14" displayName="Tabulka14" ref="A3:G63" totalsRowCount="1" headerRowDxfId="16" dataDxfId="15" totalsRowDxfId="14">
  <autoFilter ref="A3:G62"/>
  <tableColumns count="7">
    <tableColumn id="1" name="Patro" totalsRowLabel="Celkem" dataDxfId="13" totalsRowDxfId="12"/>
    <tableColumn id="2" name="Název místnosti" dataDxfId="11" totalsRowDxfId="10"/>
    <tableColumn id="3" name="Podlahová plocha" dataDxfId="9" totalsRowDxfId="8"/>
    <tableColumn id="4" name="Počet pomůckou vybavených místností" dataDxfId="7" totalsRowDxfId="6"/>
    <tableColumn id="5" name="Simulátory" dataDxfId="5" totalsRowDxfId="4"/>
    <tableColumn id="7" name="Počet" dataDxfId="3" totalsRowDxfId="2"/>
    <tableColumn id="11" name="Pozn." dataDxfId="1" totalsRow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7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36" sqref="G36:J36"/>
    </sheetView>
  </sheetViews>
  <sheetFormatPr defaultColWidth="8.85546875" defaultRowHeight="12.75" x14ac:dyDescent="0.2"/>
  <cols>
    <col min="1" max="1" width="13.28515625" style="4" customWidth="1"/>
    <col min="2" max="2" width="8.5703125" style="6" customWidth="1"/>
    <col min="3" max="3" width="20.5703125" style="4" customWidth="1"/>
    <col min="4" max="4" width="7.85546875" style="4" customWidth="1"/>
    <col min="5" max="5" width="51.140625" style="61" customWidth="1"/>
    <col min="6" max="6" width="8.42578125" style="5" customWidth="1"/>
    <col min="7" max="7" width="6.28515625" style="4" customWidth="1"/>
    <col min="8" max="8" width="7.140625" style="4" customWidth="1"/>
    <col min="9" max="9" width="6.5703125" style="4" customWidth="1"/>
    <col min="10" max="10" width="6.85546875" style="4" customWidth="1"/>
    <col min="11" max="11" width="7" style="4" customWidth="1"/>
    <col min="12" max="12" width="6.42578125" style="4" customWidth="1"/>
    <col min="13" max="13" width="7.42578125" style="4" customWidth="1"/>
    <col min="14" max="14" width="43.28515625" style="12" customWidth="1"/>
    <col min="15" max="16384" width="8.85546875" style="4"/>
  </cols>
  <sheetData>
    <row r="1" spans="1:14" ht="15.75" x14ac:dyDescent="0.25">
      <c r="D1" s="119" t="s">
        <v>392</v>
      </c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3" spans="1:14" ht="38.25" x14ac:dyDescent="0.2">
      <c r="A3" s="9" t="s">
        <v>293</v>
      </c>
      <c r="B3" s="9" t="s">
        <v>163</v>
      </c>
      <c r="C3" s="10" t="s">
        <v>1</v>
      </c>
      <c r="D3" s="62" t="s">
        <v>60</v>
      </c>
      <c r="E3" s="62" t="s">
        <v>2</v>
      </c>
      <c r="F3" s="62" t="s">
        <v>3</v>
      </c>
      <c r="G3" s="62" t="s">
        <v>111</v>
      </c>
      <c r="H3" s="62" t="s">
        <v>112</v>
      </c>
      <c r="I3" s="62" t="s">
        <v>113</v>
      </c>
      <c r="J3" s="62" t="s">
        <v>114</v>
      </c>
      <c r="K3" s="62" t="s">
        <v>159</v>
      </c>
      <c r="L3" s="62" t="s">
        <v>291</v>
      </c>
      <c r="M3" s="62" t="s">
        <v>370</v>
      </c>
      <c r="N3" s="62" t="s">
        <v>292</v>
      </c>
    </row>
    <row r="4" spans="1:14" x14ac:dyDescent="0.2">
      <c r="A4" s="63" t="s">
        <v>4</v>
      </c>
      <c r="B4" s="64" t="s">
        <v>164</v>
      </c>
      <c r="C4" s="65" t="s">
        <v>138</v>
      </c>
      <c r="D4" s="63" t="s">
        <v>67</v>
      </c>
      <c r="E4" s="63"/>
      <c r="F4" s="66" t="s">
        <v>75</v>
      </c>
      <c r="G4" s="67"/>
      <c r="H4" s="67"/>
      <c r="I4" s="67"/>
      <c r="J4" s="67" t="s">
        <v>5</v>
      </c>
      <c r="K4" s="67"/>
      <c r="L4" s="67"/>
      <c r="M4" s="67"/>
      <c r="N4" s="64"/>
    </row>
    <row r="5" spans="1:14" x14ac:dyDescent="0.2">
      <c r="A5" s="63" t="s">
        <v>4</v>
      </c>
      <c r="B5" s="64" t="s">
        <v>165</v>
      </c>
      <c r="C5" s="65" t="s">
        <v>6</v>
      </c>
      <c r="D5" s="63" t="s">
        <v>63</v>
      </c>
      <c r="E5" s="63" t="s">
        <v>70</v>
      </c>
      <c r="F5" s="66" t="s">
        <v>75</v>
      </c>
      <c r="G5" s="67"/>
      <c r="H5" s="67"/>
      <c r="I5" s="67"/>
      <c r="J5" s="67"/>
      <c r="K5" s="67"/>
      <c r="L5" s="67"/>
      <c r="M5" s="67"/>
      <c r="N5" s="64"/>
    </row>
    <row r="6" spans="1:14" x14ac:dyDescent="0.2">
      <c r="A6" s="96" t="s">
        <v>340</v>
      </c>
      <c r="B6" s="95"/>
      <c r="C6" s="96"/>
      <c r="D6" s="94"/>
      <c r="E6" s="94"/>
      <c r="F6" s="97"/>
      <c r="G6" s="98">
        <f>SUBTOTAL(109,G4:G5)</f>
        <v>0</v>
      </c>
      <c r="H6" s="98">
        <f t="shared" ref="H6:K6" si="0">SUBTOTAL(109,H4:H5)</f>
        <v>0</v>
      </c>
      <c r="I6" s="98">
        <f t="shared" si="0"/>
        <v>0</v>
      </c>
      <c r="J6" s="98">
        <f t="shared" si="0"/>
        <v>0</v>
      </c>
      <c r="K6" s="98">
        <f t="shared" si="0"/>
        <v>0</v>
      </c>
      <c r="L6" s="98"/>
      <c r="M6" s="98"/>
      <c r="N6" s="95"/>
    </row>
    <row r="7" spans="1:14" x14ac:dyDescent="0.2">
      <c r="A7" s="63" t="s">
        <v>8</v>
      </c>
      <c r="B7" s="64" t="s">
        <v>166</v>
      </c>
      <c r="C7" s="65" t="s">
        <v>138</v>
      </c>
      <c r="D7" s="63" t="s">
        <v>67</v>
      </c>
      <c r="E7" s="63"/>
      <c r="F7" s="66" t="s">
        <v>75</v>
      </c>
      <c r="G7" s="67"/>
      <c r="H7" s="67"/>
      <c r="I7" s="67"/>
      <c r="J7" s="67" t="s">
        <v>5</v>
      </c>
      <c r="K7" s="67"/>
      <c r="L7" s="67"/>
      <c r="M7" s="67"/>
      <c r="N7" s="64"/>
    </row>
    <row r="8" spans="1:14" x14ac:dyDescent="0.2">
      <c r="A8" s="63" t="s">
        <v>8</v>
      </c>
      <c r="B8" s="64" t="s">
        <v>167</v>
      </c>
      <c r="C8" s="65" t="s">
        <v>6</v>
      </c>
      <c r="D8" s="63" t="s">
        <v>63</v>
      </c>
      <c r="E8" s="63" t="s">
        <v>70</v>
      </c>
      <c r="F8" s="66" t="s">
        <v>75</v>
      </c>
      <c r="G8" s="67"/>
      <c r="H8" s="67"/>
      <c r="I8" s="67"/>
      <c r="J8" s="67"/>
      <c r="K8" s="67"/>
      <c r="L8" s="67"/>
      <c r="M8" s="67"/>
      <c r="N8" s="64"/>
    </row>
    <row r="9" spans="1:14" x14ac:dyDescent="0.2">
      <c r="A9" s="63" t="s">
        <v>8</v>
      </c>
      <c r="B9" s="64" t="s">
        <v>168</v>
      </c>
      <c r="C9" s="65" t="s">
        <v>122</v>
      </c>
      <c r="D9" s="63" t="s">
        <v>63</v>
      </c>
      <c r="E9" s="63" t="s">
        <v>212</v>
      </c>
      <c r="F9" s="66" t="s">
        <v>69</v>
      </c>
      <c r="G9" s="67"/>
      <c r="H9" s="67"/>
      <c r="I9" s="67"/>
      <c r="J9" s="67">
        <v>21</v>
      </c>
      <c r="K9" s="67">
        <f>SUM(Tabulka13[[#This Row],[Pracovny m2]:[Ostatní m2]])</f>
        <v>21</v>
      </c>
      <c r="L9" s="67">
        <v>5</v>
      </c>
      <c r="M9" s="67"/>
      <c r="N9" s="64" t="s">
        <v>294</v>
      </c>
    </row>
    <row r="10" spans="1:14" x14ac:dyDescent="0.2">
      <c r="A10" s="63" t="s">
        <v>8</v>
      </c>
      <c r="B10" s="64" t="s">
        <v>169</v>
      </c>
      <c r="C10" s="65" t="s">
        <v>122</v>
      </c>
      <c r="D10" s="63" t="s">
        <v>63</v>
      </c>
      <c r="E10" s="63" t="s">
        <v>123</v>
      </c>
      <c r="F10" s="66" t="s">
        <v>69</v>
      </c>
      <c r="G10" s="67"/>
      <c r="H10" s="67"/>
      <c r="I10" s="67"/>
      <c r="J10" s="67">
        <v>5</v>
      </c>
      <c r="K10" s="67">
        <f>SUM(Tabulka13[[#This Row],[Pracovny m2]:[Ostatní m2]])</f>
        <v>5</v>
      </c>
      <c r="L10" s="67"/>
      <c r="M10" s="67"/>
      <c r="N10" s="64"/>
    </row>
    <row r="11" spans="1:14" x14ac:dyDescent="0.2">
      <c r="A11" s="63" t="s">
        <v>8</v>
      </c>
      <c r="B11" s="64" t="s">
        <v>170</v>
      </c>
      <c r="C11" s="65" t="s">
        <v>124</v>
      </c>
      <c r="D11" s="63" t="s">
        <v>63</v>
      </c>
      <c r="E11" s="63" t="s">
        <v>127</v>
      </c>
      <c r="F11" s="66" t="s">
        <v>69</v>
      </c>
      <c r="G11" s="67"/>
      <c r="H11" s="67"/>
      <c r="I11" s="67"/>
      <c r="J11" s="67">
        <v>18</v>
      </c>
      <c r="K11" s="67">
        <f>SUM(Tabulka13[[#This Row],[Pracovny m2]:[Ostatní m2]])</f>
        <v>18</v>
      </c>
      <c r="L11" s="67">
        <v>2</v>
      </c>
      <c r="M11" s="67"/>
      <c r="N11" s="64"/>
    </row>
    <row r="12" spans="1:14" x14ac:dyDescent="0.2">
      <c r="A12" s="63" t="s">
        <v>8</v>
      </c>
      <c r="B12" s="64" t="s">
        <v>171</v>
      </c>
      <c r="C12" s="65" t="s">
        <v>124</v>
      </c>
      <c r="D12" s="63" t="s">
        <v>63</v>
      </c>
      <c r="E12" s="63" t="s">
        <v>126</v>
      </c>
      <c r="F12" s="66" t="s">
        <v>69</v>
      </c>
      <c r="G12" s="67"/>
      <c r="H12" s="67"/>
      <c r="I12" s="67"/>
      <c r="J12" s="67">
        <v>5</v>
      </c>
      <c r="K12" s="67">
        <f>SUM(Tabulka13[[#This Row],[Pracovny m2]:[Ostatní m2]])</f>
        <v>5</v>
      </c>
      <c r="L12" s="67"/>
      <c r="M12" s="67"/>
      <c r="N12" s="64" t="s">
        <v>294</v>
      </c>
    </row>
    <row r="13" spans="1:14" x14ac:dyDescent="0.2">
      <c r="A13" s="63" t="s">
        <v>8</v>
      </c>
      <c r="B13" s="64" t="s">
        <v>172</v>
      </c>
      <c r="C13" s="65" t="s">
        <v>124</v>
      </c>
      <c r="D13" s="63" t="s">
        <v>63</v>
      </c>
      <c r="E13" s="63" t="s">
        <v>125</v>
      </c>
      <c r="F13" s="66" t="s">
        <v>69</v>
      </c>
      <c r="G13" s="67"/>
      <c r="H13" s="67"/>
      <c r="I13" s="67"/>
      <c r="J13" s="67">
        <v>19</v>
      </c>
      <c r="K13" s="67">
        <f>SUM(Tabulka13[[#This Row],[Pracovny m2]:[Ostatní m2]])</f>
        <v>19</v>
      </c>
      <c r="L13" s="67"/>
      <c r="M13" s="67"/>
      <c r="N13" s="64"/>
    </row>
    <row r="14" spans="1:14" ht="25.5" x14ac:dyDescent="0.2">
      <c r="A14" s="63" t="s">
        <v>8</v>
      </c>
      <c r="B14" s="64" t="s">
        <v>173</v>
      </c>
      <c r="C14" s="65" t="s">
        <v>128</v>
      </c>
      <c r="D14" s="63" t="s">
        <v>63</v>
      </c>
      <c r="E14" s="63" t="s">
        <v>130</v>
      </c>
      <c r="F14" s="66" t="s">
        <v>69</v>
      </c>
      <c r="G14" s="67"/>
      <c r="H14" s="67"/>
      <c r="I14" s="67"/>
      <c r="J14" s="67">
        <v>11</v>
      </c>
      <c r="K14" s="67">
        <f>SUM(Tabulka13[[#This Row],[Pracovny m2]:[Ostatní m2]])</f>
        <v>11</v>
      </c>
      <c r="L14" s="67"/>
      <c r="M14" s="67"/>
      <c r="N14" s="64" t="s">
        <v>295</v>
      </c>
    </row>
    <row r="15" spans="1:14" x14ac:dyDescent="0.2">
      <c r="A15" s="63" t="s">
        <v>8</v>
      </c>
      <c r="B15" s="64" t="s">
        <v>174</v>
      </c>
      <c r="C15" s="65" t="s">
        <v>128</v>
      </c>
      <c r="D15" s="63" t="s">
        <v>63</v>
      </c>
      <c r="E15" s="63" t="s">
        <v>129</v>
      </c>
      <c r="F15" s="66" t="s">
        <v>69</v>
      </c>
      <c r="G15" s="67"/>
      <c r="H15" s="67"/>
      <c r="I15" s="67"/>
      <c r="J15" s="67">
        <v>10</v>
      </c>
      <c r="K15" s="67">
        <f>SUM(Tabulka13[[#This Row],[Pracovny m2]:[Ostatní m2]])</f>
        <v>10</v>
      </c>
      <c r="L15" s="67"/>
      <c r="M15" s="67"/>
      <c r="N15" s="64" t="s">
        <v>213</v>
      </c>
    </row>
    <row r="16" spans="1:14" x14ac:dyDescent="0.2">
      <c r="A16" s="63" t="s">
        <v>8</v>
      </c>
      <c r="B16" s="64" t="s">
        <v>175</v>
      </c>
      <c r="C16" s="65" t="s">
        <v>128</v>
      </c>
      <c r="D16" s="63" t="s">
        <v>63</v>
      </c>
      <c r="E16" s="63" t="s">
        <v>131</v>
      </c>
      <c r="F16" s="66" t="s">
        <v>69</v>
      </c>
      <c r="G16" s="67"/>
      <c r="H16" s="67"/>
      <c r="I16" s="67"/>
      <c r="J16" s="67">
        <v>8</v>
      </c>
      <c r="K16" s="67">
        <f>SUM(Tabulka13[[#This Row],[Pracovny m2]:[Ostatní m2]])</f>
        <v>8</v>
      </c>
      <c r="L16" s="67"/>
      <c r="M16" s="67"/>
      <c r="N16" s="64"/>
    </row>
    <row r="17" spans="1:14" ht="25.5" x14ac:dyDescent="0.2">
      <c r="A17" s="63" t="s">
        <v>8</v>
      </c>
      <c r="B17" s="64" t="s">
        <v>176</v>
      </c>
      <c r="C17" s="65" t="s">
        <v>132</v>
      </c>
      <c r="D17" s="63" t="s">
        <v>63</v>
      </c>
      <c r="E17" s="63"/>
      <c r="F17" s="66" t="s">
        <v>69</v>
      </c>
      <c r="G17" s="67"/>
      <c r="H17" s="67"/>
      <c r="I17" s="67"/>
      <c r="J17" s="67">
        <v>18</v>
      </c>
      <c r="K17" s="67">
        <f>SUM(Tabulka13[[#This Row],[Pracovny m2]:[Ostatní m2]])</f>
        <v>18</v>
      </c>
      <c r="L17" s="67"/>
      <c r="M17" s="67"/>
      <c r="N17" s="64" t="s">
        <v>133</v>
      </c>
    </row>
    <row r="18" spans="1:14" ht="25.5" x14ac:dyDescent="0.2">
      <c r="A18" s="63" t="s">
        <v>8</v>
      </c>
      <c r="B18" s="64" t="s">
        <v>177</v>
      </c>
      <c r="C18" s="65" t="s">
        <v>132</v>
      </c>
      <c r="D18" s="63" t="s">
        <v>63</v>
      </c>
      <c r="E18" s="63"/>
      <c r="F18" s="66" t="s">
        <v>69</v>
      </c>
      <c r="G18" s="67"/>
      <c r="H18" s="67"/>
      <c r="I18" s="67"/>
      <c r="J18" s="67">
        <v>18</v>
      </c>
      <c r="K18" s="67">
        <f>SUM(Tabulka13[[#This Row],[Pracovny m2]:[Ostatní m2]])</f>
        <v>18</v>
      </c>
      <c r="L18" s="67"/>
      <c r="M18" s="67"/>
      <c r="N18" s="64" t="s">
        <v>133</v>
      </c>
    </row>
    <row r="19" spans="1:14" x14ac:dyDescent="0.2">
      <c r="A19" s="96" t="s">
        <v>341</v>
      </c>
      <c r="B19" s="95"/>
      <c r="C19" s="96"/>
      <c r="D19" s="94"/>
      <c r="E19" s="94"/>
      <c r="F19" s="97"/>
      <c r="G19" s="98">
        <f>SUBTOTAL(109,G7:G18)</f>
        <v>0</v>
      </c>
      <c r="H19" s="98">
        <f t="shared" ref="H19:M19" si="1">SUBTOTAL(109,H7:H18)</f>
        <v>0</v>
      </c>
      <c r="I19" s="98">
        <f t="shared" si="1"/>
        <v>0</v>
      </c>
      <c r="J19" s="98">
        <f t="shared" si="1"/>
        <v>133</v>
      </c>
      <c r="K19" s="98">
        <f t="shared" si="1"/>
        <v>133</v>
      </c>
      <c r="L19" s="98">
        <f t="shared" si="1"/>
        <v>7</v>
      </c>
      <c r="M19" s="98">
        <f t="shared" si="1"/>
        <v>0</v>
      </c>
      <c r="N19" s="95"/>
    </row>
    <row r="20" spans="1:14" x14ac:dyDescent="0.2">
      <c r="A20" s="63" t="s">
        <v>9</v>
      </c>
      <c r="B20" s="64">
        <v>101</v>
      </c>
      <c r="C20" s="65" t="s">
        <v>138</v>
      </c>
      <c r="D20" s="63" t="s">
        <v>67</v>
      </c>
      <c r="E20" s="63"/>
      <c r="F20" s="66" t="s">
        <v>75</v>
      </c>
      <c r="G20" s="67"/>
      <c r="H20" s="67"/>
      <c r="I20" s="67"/>
      <c r="J20" s="67" t="s">
        <v>5</v>
      </c>
      <c r="K20" s="67"/>
      <c r="L20" s="67"/>
      <c r="M20" s="67"/>
      <c r="N20" s="64"/>
    </row>
    <row r="21" spans="1:14" x14ac:dyDescent="0.2">
      <c r="A21" s="63" t="s">
        <v>9</v>
      </c>
      <c r="B21" s="64">
        <v>102</v>
      </c>
      <c r="C21" s="65" t="s">
        <v>142</v>
      </c>
      <c r="D21" s="63" t="s">
        <v>67</v>
      </c>
      <c r="E21" s="63" t="s">
        <v>143</v>
      </c>
      <c r="F21" s="66" t="s">
        <v>10</v>
      </c>
      <c r="G21" s="67"/>
      <c r="H21" s="67"/>
      <c r="I21" s="67"/>
      <c r="J21" s="67"/>
      <c r="K21" s="67"/>
      <c r="L21" s="67"/>
      <c r="M21" s="67"/>
      <c r="N21" s="64"/>
    </row>
    <row r="22" spans="1:14" x14ac:dyDescent="0.2">
      <c r="A22" s="63" t="s">
        <v>9</v>
      </c>
      <c r="B22" s="64">
        <v>103</v>
      </c>
      <c r="C22" s="65" t="s">
        <v>142</v>
      </c>
      <c r="D22" s="63" t="s">
        <v>62</v>
      </c>
      <c r="E22" s="63" t="s">
        <v>144</v>
      </c>
      <c r="F22" s="66" t="s">
        <v>10</v>
      </c>
      <c r="G22" s="67"/>
      <c r="H22" s="67"/>
      <c r="I22" s="67"/>
      <c r="J22" s="67">
        <v>150</v>
      </c>
      <c r="K22" s="67">
        <f>SUM(Tabulka13[[#This Row],[Pracovny m2]:[Ostatní m2]])</f>
        <v>150</v>
      </c>
      <c r="L22" s="67"/>
      <c r="M22" s="67"/>
      <c r="N22" s="64"/>
    </row>
    <row r="23" spans="1:14" x14ac:dyDescent="0.2">
      <c r="A23" s="63" t="s">
        <v>9</v>
      </c>
      <c r="B23" s="64">
        <v>104</v>
      </c>
      <c r="C23" s="65" t="s">
        <v>11</v>
      </c>
      <c r="D23" s="63" t="s">
        <v>65</v>
      </c>
      <c r="E23" s="63" t="s">
        <v>12</v>
      </c>
      <c r="F23" s="66" t="s">
        <v>75</v>
      </c>
      <c r="G23" s="67"/>
      <c r="H23" s="67"/>
      <c r="I23" s="67"/>
      <c r="J23" s="67"/>
      <c r="K23" s="67"/>
      <c r="L23" s="67"/>
      <c r="M23" s="67"/>
      <c r="N23" s="64"/>
    </row>
    <row r="24" spans="1:14" x14ac:dyDescent="0.2">
      <c r="A24" s="63" t="s">
        <v>9</v>
      </c>
      <c r="B24" s="64">
        <v>105</v>
      </c>
      <c r="C24" s="65" t="s">
        <v>6</v>
      </c>
      <c r="D24" s="63" t="s">
        <v>63</v>
      </c>
      <c r="E24" s="63" t="s">
        <v>7</v>
      </c>
      <c r="F24" s="66" t="s">
        <v>75</v>
      </c>
      <c r="G24" s="67"/>
      <c r="H24" s="67"/>
      <c r="I24" s="67"/>
      <c r="J24" s="67"/>
      <c r="K24" s="67"/>
      <c r="L24" s="67"/>
      <c r="M24" s="67"/>
      <c r="N24" s="64"/>
    </row>
    <row r="25" spans="1:14" x14ac:dyDescent="0.2">
      <c r="A25" s="63" t="s">
        <v>9</v>
      </c>
      <c r="B25" s="64">
        <v>106</v>
      </c>
      <c r="C25" s="65" t="s">
        <v>13</v>
      </c>
      <c r="D25" s="63" t="s">
        <v>62</v>
      </c>
      <c r="E25" s="63" t="s">
        <v>141</v>
      </c>
      <c r="F25" s="66" t="s">
        <v>10</v>
      </c>
      <c r="G25" s="67"/>
      <c r="H25" s="67"/>
      <c r="I25" s="67">
        <v>130</v>
      </c>
      <c r="J25" s="67"/>
      <c r="K25" s="67">
        <f>SUM(Tabulka13[[#This Row],[Pracovny m2]:[Ostatní m2]])</f>
        <v>130</v>
      </c>
      <c r="L25" s="67"/>
      <c r="M25" s="67">
        <v>20</v>
      </c>
      <c r="N25" s="64"/>
    </row>
    <row r="26" spans="1:14" x14ac:dyDescent="0.2">
      <c r="A26" s="63" t="s">
        <v>9</v>
      </c>
      <c r="B26" s="64">
        <v>107</v>
      </c>
      <c r="C26" s="65" t="s">
        <v>61</v>
      </c>
      <c r="D26" s="63" t="s">
        <v>62</v>
      </c>
      <c r="E26" s="63" t="s">
        <v>14</v>
      </c>
      <c r="F26" s="66" t="s">
        <v>10</v>
      </c>
      <c r="G26" s="67"/>
      <c r="H26" s="67"/>
      <c r="I26" s="67">
        <v>55</v>
      </c>
      <c r="J26" s="67"/>
      <c r="K26" s="67">
        <f>SUM(Tabulka13[[#This Row],[Pracovny m2]:[Ostatní m2]])</f>
        <v>55</v>
      </c>
      <c r="L26" s="67"/>
      <c r="M26" s="67">
        <v>20</v>
      </c>
      <c r="N26" s="64"/>
    </row>
    <row r="27" spans="1:14" x14ac:dyDescent="0.2">
      <c r="A27" s="63" t="s">
        <v>9</v>
      </c>
      <c r="B27" s="64">
        <v>108</v>
      </c>
      <c r="C27" s="65" t="s">
        <v>31</v>
      </c>
      <c r="D27" s="63" t="s">
        <v>62</v>
      </c>
      <c r="E27" s="63" t="s">
        <v>72</v>
      </c>
      <c r="F27" s="66" t="s">
        <v>10</v>
      </c>
      <c r="G27" s="67"/>
      <c r="H27" s="67"/>
      <c r="I27" s="67">
        <v>50</v>
      </c>
      <c r="J27" s="67"/>
      <c r="K27" s="67">
        <f>SUM(Tabulka13[[#This Row],[Pracovny m2]:[Ostatní m2]])</f>
        <v>50</v>
      </c>
      <c r="L27" s="67"/>
      <c r="M27" s="67">
        <v>2</v>
      </c>
      <c r="N27" s="64"/>
    </row>
    <row r="28" spans="1:14" x14ac:dyDescent="0.2">
      <c r="A28" s="63" t="s">
        <v>9</v>
      </c>
      <c r="B28" s="64">
        <v>109</v>
      </c>
      <c r="C28" s="65" t="s">
        <v>15</v>
      </c>
      <c r="D28" s="63" t="s">
        <v>62</v>
      </c>
      <c r="E28" s="63" t="s">
        <v>16</v>
      </c>
      <c r="F28" s="66" t="s">
        <v>10</v>
      </c>
      <c r="G28" s="67"/>
      <c r="H28" s="67"/>
      <c r="I28" s="67">
        <v>30</v>
      </c>
      <c r="J28" s="67"/>
      <c r="K28" s="67">
        <f>SUM(Tabulka13[[#This Row],[Pracovny m2]:[Ostatní m2]])</f>
        <v>30</v>
      </c>
      <c r="L28" s="67"/>
      <c r="M28" s="67"/>
      <c r="N28" s="64"/>
    </row>
    <row r="29" spans="1:14" ht="25.5" x14ac:dyDescent="0.2">
      <c r="A29" s="63" t="s">
        <v>9</v>
      </c>
      <c r="B29" s="64">
        <v>110</v>
      </c>
      <c r="C29" s="65" t="s">
        <v>71</v>
      </c>
      <c r="D29" s="63" t="s">
        <v>62</v>
      </c>
      <c r="E29" s="63" t="s">
        <v>135</v>
      </c>
      <c r="F29" s="66" t="s">
        <v>10</v>
      </c>
      <c r="G29" s="67"/>
      <c r="H29" s="67"/>
      <c r="I29" s="67">
        <v>25</v>
      </c>
      <c r="J29" s="67"/>
      <c r="K29" s="67">
        <f>SUM(Tabulka13[[#This Row],[Pracovny m2]:[Ostatní m2]])</f>
        <v>25</v>
      </c>
      <c r="L29" s="67"/>
      <c r="M29" s="67"/>
      <c r="N29" s="64"/>
    </row>
    <row r="30" spans="1:14" x14ac:dyDescent="0.2">
      <c r="A30" s="63" t="s">
        <v>9</v>
      </c>
      <c r="B30" s="64">
        <v>111</v>
      </c>
      <c r="C30" s="65" t="s">
        <v>137</v>
      </c>
      <c r="D30" s="63" t="s">
        <v>62</v>
      </c>
      <c r="E30" s="63" t="s">
        <v>136</v>
      </c>
      <c r="F30" s="66" t="s">
        <v>10</v>
      </c>
      <c r="G30" s="67"/>
      <c r="H30" s="67"/>
      <c r="I30" s="67"/>
      <c r="J30" s="67">
        <v>28</v>
      </c>
      <c r="K30" s="67">
        <f>SUM(Tabulka13[[#This Row],[Pracovny m2]:[Ostatní m2]])</f>
        <v>28</v>
      </c>
      <c r="L30" s="67"/>
      <c r="M30" s="67"/>
      <c r="N30" s="64"/>
    </row>
    <row r="31" spans="1:14" x14ac:dyDescent="0.2">
      <c r="A31" s="63" t="s">
        <v>9</v>
      </c>
      <c r="B31" s="64">
        <v>112</v>
      </c>
      <c r="C31" s="65" t="s">
        <v>139</v>
      </c>
      <c r="D31" s="63" t="s">
        <v>63</v>
      </c>
      <c r="E31" s="63" t="s">
        <v>140</v>
      </c>
      <c r="F31" s="66" t="s">
        <v>10</v>
      </c>
      <c r="G31" s="67"/>
      <c r="H31" s="67"/>
      <c r="I31" s="67"/>
      <c r="J31" s="67">
        <v>40</v>
      </c>
      <c r="K31" s="67">
        <f>SUM(Tabulka13[[#This Row],[Pracovny m2]:[Ostatní m2]])</f>
        <v>40</v>
      </c>
      <c r="L31" s="67"/>
      <c r="M31" s="67"/>
      <c r="N31" s="64" t="s">
        <v>296</v>
      </c>
    </row>
    <row r="32" spans="1:14" x14ac:dyDescent="0.2">
      <c r="A32" s="96" t="s">
        <v>342</v>
      </c>
      <c r="B32" s="95"/>
      <c r="C32" s="96"/>
      <c r="D32" s="94"/>
      <c r="E32" s="94"/>
      <c r="F32" s="97"/>
      <c r="G32" s="98">
        <f>SUBTOTAL(109,G20:G31)</f>
        <v>0</v>
      </c>
      <c r="H32" s="98">
        <f t="shared" ref="H32:M32" si="2">SUBTOTAL(109,H20:H31)</f>
        <v>0</v>
      </c>
      <c r="I32" s="98">
        <f t="shared" si="2"/>
        <v>290</v>
      </c>
      <c r="J32" s="98">
        <f t="shared" si="2"/>
        <v>218</v>
      </c>
      <c r="K32" s="98">
        <f t="shared" si="2"/>
        <v>508</v>
      </c>
      <c r="L32" s="98">
        <f t="shared" si="2"/>
        <v>0</v>
      </c>
      <c r="M32" s="98">
        <f t="shared" si="2"/>
        <v>42</v>
      </c>
      <c r="N32" s="95" t="s">
        <v>349</v>
      </c>
    </row>
    <row r="33" spans="1:14" x14ac:dyDescent="0.2">
      <c r="A33" s="63" t="s">
        <v>17</v>
      </c>
      <c r="B33" s="64">
        <v>201</v>
      </c>
      <c r="C33" s="65" t="s">
        <v>6</v>
      </c>
      <c r="D33" s="63" t="s">
        <v>63</v>
      </c>
      <c r="E33" s="63" t="s">
        <v>298</v>
      </c>
      <c r="F33" s="66" t="s">
        <v>75</v>
      </c>
      <c r="G33" s="67"/>
      <c r="H33" s="67"/>
      <c r="I33" s="67"/>
      <c r="J33" s="67"/>
      <c r="K33" s="68"/>
      <c r="L33" s="67"/>
      <c r="M33" s="67"/>
      <c r="N33" s="64" t="s">
        <v>297</v>
      </c>
    </row>
    <row r="34" spans="1:14" x14ac:dyDescent="0.2">
      <c r="A34" s="63" t="s">
        <v>17</v>
      </c>
      <c r="B34" s="64">
        <v>202</v>
      </c>
      <c r="C34" s="65" t="s">
        <v>6</v>
      </c>
      <c r="D34" s="63" t="s">
        <v>63</v>
      </c>
      <c r="E34" s="63" t="s">
        <v>298</v>
      </c>
      <c r="F34" s="66" t="s">
        <v>75</v>
      </c>
      <c r="G34" s="67"/>
      <c r="H34" s="67"/>
      <c r="I34" s="67"/>
      <c r="J34" s="67"/>
      <c r="K34" s="68"/>
      <c r="L34" s="67"/>
      <c r="M34" s="67"/>
      <c r="N34" s="64" t="s">
        <v>297</v>
      </c>
    </row>
    <row r="35" spans="1:14" x14ac:dyDescent="0.2">
      <c r="A35" s="63" t="s">
        <v>17</v>
      </c>
      <c r="B35" s="64">
        <v>203</v>
      </c>
      <c r="C35" s="65" t="s">
        <v>18</v>
      </c>
      <c r="D35" s="63" t="s">
        <v>62</v>
      </c>
      <c r="E35" s="63" t="s">
        <v>19</v>
      </c>
      <c r="F35" s="66" t="s">
        <v>75</v>
      </c>
      <c r="G35" s="67"/>
      <c r="H35" s="67"/>
      <c r="I35" s="67"/>
      <c r="J35" s="67"/>
      <c r="K35" s="68"/>
      <c r="L35" s="67"/>
      <c r="M35" s="67"/>
      <c r="N35" s="64" t="s">
        <v>158</v>
      </c>
    </row>
    <row r="36" spans="1:14" x14ac:dyDescent="0.2">
      <c r="A36" s="63" t="s">
        <v>17</v>
      </c>
      <c r="B36" s="64">
        <v>204</v>
      </c>
      <c r="C36" s="65" t="s">
        <v>20</v>
      </c>
      <c r="D36" s="63" t="s">
        <v>62</v>
      </c>
      <c r="E36" s="63" t="s">
        <v>207</v>
      </c>
      <c r="F36" s="66" t="s">
        <v>10</v>
      </c>
      <c r="G36" s="67">
        <v>12</v>
      </c>
      <c r="H36" s="67"/>
      <c r="I36" s="67"/>
      <c r="J36" s="67"/>
      <c r="K36" s="68">
        <f>SUM(Tabulka13[[#This Row],[Pracovny m2]:[Ostatní m2]])</f>
        <v>12</v>
      </c>
      <c r="L36" s="67">
        <v>1</v>
      </c>
      <c r="M36" s="67"/>
      <c r="N36" s="64"/>
    </row>
    <row r="37" spans="1:14" x14ac:dyDescent="0.2">
      <c r="A37" s="63" t="s">
        <v>17</v>
      </c>
      <c r="B37" s="64">
        <v>205</v>
      </c>
      <c r="C37" s="65" t="s">
        <v>20</v>
      </c>
      <c r="D37" s="63" t="s">
        <v>62</v>
      </c>
      <c r="E37" s="63" t="s">
        <v>208</v>
      </c>
      <c r="F37" s="66" t="s">
        <v>69</v>
      </c>
      <c r="G37" s="67">
        <v>12</v>
      </c>
      <c r="H37" s="67"/>
      <c r="I37" s="67"/>
      <c r="J37" s="67"/>
      <c r="K37" s="68">
        <f>SUM(Tabulka13[[#This Row],[Pracovny m2]:[Ostatní m2]])</f>
        <v>12</v>
      </c>
      <c r="L37" s="67">
        <v>1</v>
      </c>
      <c r="M37" s="67"/>
      <c r="N37" s="64"/>
    </row>
    <row r="38" spans="1:14" x14ac:dyDescent="0.2">
      <c r="A38" s="63" t="s">
        <v>17</v>
      </c>
      <c r="B38" s="64">
        <v>206</v>
      </c>
      <c r="C38" s="65" t="s">
        <v>20</v>
      </c>
      <c r="D38" s="63" t="s">
        <v>62</v>
      </c>
      <c r="E38" s="63" t="s">
        <v>208</v>
      </c>
      <c r="F38" s="66" t="s">
        <v>10</v>
      </c>
      <c r="G38" s="67">
        <v>32</v>
      </c>
      <c r="H38" s="67"/>
      <c r="I38" s="67"/>
      <c r="J38" s="67"/>
      <c r="K38" s="68">
        <f>SUM(Tabulka13[[#This Row],[Pracovny m2]:[Ostatní m2]])</f>
        <v>32</v>
      </c>
      <c r="L38" s="67">
        <v>4</v>
      </c>
      <c r="M38" s="67"/>
      <c r="N38" s="64"/>
    </row>
    <row r="39" spans="1:14" x14ac:dyDescent="0.2">
      <c r="A39" s="63" t="s">
        <v>17</v>
      </c>
      <c r="B39" s="64">
        <v>207</v>
      </c>
      <c r="C39" s="65" t="s">
        <v>20</v>
      </c>
      <c r="D39" s="63" t="s">
        <v>62</v>
      </c>
      <c r="E39" s="63" t="s">
        <v>208</v>
      </c>
      <c r="F39" s="66" t="s">
        <v>10</v>
      </c>
      <c r="G39" s="67">
        <v>32</v>
      </c>
      <c r="H39" s="67"/>
      <c r="I39" s="67"/>
      <c r="J39" s="67"/>
      <c r="K39" s="68">
        <f>SUM(Tabulka13[[#This Row],[Pracovny m2]:[Ostatní m2]])</f>
        <v>32</v>
      </c>
      <c r="L39" s="67">
        <v>4</v>
      </c>
      <c r="M39" s="67"/>
      <c r="N39" s="64"/>
    </row>
    <row r="40" spans="1:14" x14ac:dyDescent="0.2">
      <c r="A40" s="63" t="s">
        <v>17</v>
      </c>
      <c r="B40" s="64">
        <v>208</v>
      </c>
      <c r="C40" s="65" t="s">
        <v>20</v>
      </c>
      <c r="D40" s="63" t="s">
        <v>62</v>
      </c>
      <c r="E40" s="63" t="s">
        <v>209</v>
      </c>
      <c r="F40" s="66" t="s">
        <v>10</v>
      </c>
      <c r="G40" s="67">
        <v>24</v>
      </c>
      <c r="H40" s="67"/>
      <c r="I40" s="67"/>
      <c r="J40" s="67"/>
      <c r="K40" s="68">
        <f>SUM(Tabulka13[[#This Row],[Pracovny m2]:[Ostatní m2]])</f>
        <v>24</v>
      </c>
      <c r="L40" s="67">
        <v>3</v>
      </c>
      <c r="M40" s="67"/>
      <c r="N40" s="64"/>
    </row>
    <row r="41" spans="1:14" ht="25.5" x14ac:dyDescent="0.2">
      <c r="A41" s="63" t="s">
        <v>17</v>
      </c>
      <c r="B41" s="64">
        <v>209</v>
      </c>
      <c r="C41" s="65" t="s">
        <v>40</v>
      </c>
      <c r="D41" s="63" t="s">
        <v>62</v>
      </c>
      <c r="E41" s="63" t="s">
        <v>40</v>
      </c>
      <c r="F41" s="66" t="s">
        <v>75</v>
      </c>
      <c r="G41" s="67"/>
      <c r="H41" s="67"/>
      <c r="I41" s="67"/>
      <c r="J41" s="67">
        <v>32</v>
      </c>
      <c r="K41" s="68">
        <f>SUM(Tabulka13[[#This Row],[Pracovny m2]:[Ostatní m2]])</f>
        <v>32</v>
      </c>
      <c r="L41" s="67">
        <v>15</v>
      </c>
      <c r="M41" s="67"/>
      <c r="N41" s="64" t="s">
        <v>303</v>
      </c>
    </row>
    <row r="42" spans="1:14" x14ac:dyDescent="0.2">
      <c r="A42" s="63" t="s">
        <v>17</v>
      </c>
      <c r="B42" s="64">
        <v>211</v>
      </c>
      <c r="C42" s="65" t="s">
        <v>21</v>
      </c>
      <c r="D42" s="63" t="s">
        <v>62</v>
      </c>
      <c r="E42" s="63" t="s">
        <v>380</v>
      </c>
      <c r="F42" s="66" t="s">
        <v>10</v>
      </c>
      <c r="G42" s="67"/>
      <c r="H42" s="67"/>
      <c r="I42" s="67"/>
      <c r="J42" s="67">
        <v>40</v>
      </c>
      <c r="K42" s="68">
        <f>SUM(Tabulka13[[#This Row],[Pracovny m2]:[Ostatní m2]])</f>
        <v>40</v>
      </c>
      <c r="L42" s="67"/>
      <c r="M42" s="67"/>
      <c r="N42" s="91"/>
    </row>
    <row r="43" spans="1:14" x14ac:dyDescent="0.2">
      <c r="A43" s="63" t="s">
        <v>17</v>
      </c>
      <c r="B43" s="64">
        <v>212</v>
      </c>
      <c r="C43" s="65" t="s">
        <v>21</v>
      </c>
      <c r="D43" s="63" t="s">
        <v>62</v>
      </c>
      <c r="E43" s="63" t="s">
        <v>22</v>
      </c>
      <c r="F43" s="66" t="s">
        <v>76</v>
      </c>
      <c r="G43" s="67"/>
      <c r="H43" s="67"/>
      <c r="I43" s="67"/>
      <c r="J43" s="67">
        <v>40</v>
      </c>
      <c r="K43" s="68">
        <f>SUM(Tabulka13[[#This Row],[Pracovny m2]:[Ostatní m2]])</f>
        <v>40</v>
      </c>
      <c r="L43" s="67"/>
      <c r="M43" s="67"/>
      <c r="N43" s="64"/>
    </row>
    <row r="44" spans="1:14" x14ac:dyDescent="0.2">
      <c r="A44" s="63" t="s">
        <v>17</v>
      </c>
      <c r="B44" s="64">
        <v>213</v>
      </c>
      <c r="C44" s="65" t="s">
        <v>20</v>
      </c>
      <c r="D44" s="63" t="s">
        <v>62</v>
      </c>
      <c r="E44" s="63" t="s">
        <v>300</v>
      </c>
      <c r="F44" s="66" t="s">
        <v>41</v>
      </c>
      <c r="G44" s="67">
        <v>40</v>
      </c>
      <c r="H44" s="67"/>
      <c r="I44" s="67"/>
      <c r="J44" s="67"/>
      <c r="K44" s="68">
        <f>SUM(Tabulka13[[#This Row],[Pracovny m2]:[Ostatní m2]])</f>
        <v>40</v>
      </c>
      <c r="L44" s="67">
        <v>4</v>
      </c>
      <c r="M44" s="67"/>
      <c r="N44" s="69"/>
    </row>
    <row r="45" spans="1:14" x14ac:dyDescent="0.2">
      <c r="A45" s="63" t="s">
        <v>17</v>
      </c>
      <c r="B45" s="64">
        <v>214</v>
      </c>
      <c r="C45" s="65" t="s">
        <v>20</v>
      </c>
      <c r="D45" s="63" t="s">
        <v>62</v>
      </c>
      <c r="E45" s="63" t="s">
        <v>300</v>
      </c>
      <c r="F45" s="66" t="s">
        <v>41</v>
      </c>
      <c r="G45" s="67">
        <v>40</v>
      </c>
      <c r="H45" s="67"/>
      <c r="I45" s="67"/>
      <c r="J45" s="67"/>
      <c r="K45" s="68">
        <f>SUM(Tabulka13[[#This Row],[Pracovny m2]:[Ostatní m2]])</f>
        <v>40</v>
      </c>
      <c r="L45" s="67">
        <v>4</v>
      </c>
      <c r="M45" s="67"/>
      <c r="N45" s="69"/>
    </row>
    <row r="46" spans="1:14" x14ac:dyDescent="0.2">
      <c r="A46" s="63" t="s">
        <v>17</v>
      </c>
      <c r="B46" s="64">
        <v>215</v>
      </c>
      <c r="C46" s="65" t="s">
        <v>20</v>
      </c>
      <c r="D46" s="63" t="s">
        <v>62</v>
      </c>
      <c r="E46" s="63" t="s">
        <v>299</v>
      </c>
      <c r="F46" s="66" t="s">
        <v>119</v>
      </c>
      <c r="G46" s="67">
        <v>30</v>
      </c>
      <c r="H46" s="67"/>
      <c r="I46" s="67"/>
      <c r="J46" s="67"/>
      <c r="K46" s="68">
        <f>SUM(Tabulka13[[#This Row],[Pracovny m2]:[Ostatní m2]])</f>
        <v>30</v>
      </c>
      <c r="L46" s="67">
        <v>2</v>
      </c>
      <c r="M46" s="67"/>
      <c r="N46" s="69"/>
    </row>
    <row r="47" spans="1:14" x14ac:dyDescent="0.2">
      <c r="A47" s="63" t="s">
        <v>17</v>
      </c>
      <c r="B47" s="64">
        <v>216</v>
      </c>
      <c r="C47" s="65" t="s">
        <v>20</v>
      </c>
      <c r="D47" s="63" t="s">
        <v>62</v>
      </c>
      <c r="E47" s="63" t="s">
        <v>107</v>
      </c>
      <c r="F47" s="66" t="s">
        <v>10</v>
      </c>
      <c r="G47" s="67">
        <v>20</v>
      </c>
      <c r="H47" s="67"/>
      <c r="I47" s="67"/>
      <c r="J47" s="67"/>
      <c r="K47" s="68">
        <f>SUM(Tabulka13[[#This Row],[Pracovny m2]:[Ostatní m2]])</f>
        <v>20</v>
      </c>
      <c r="L47" s="67">
        <v>2</v>
      </c>
      <c r="M47" s="67"/>
      <c r="N47" s="69"/>
    </row>
    <row r="48" spans="1:14" x14ac:dyDescent="0.2">
      <c r="A48" s="63" t="s">
        <v>17</v>
      </c>
      <c r="B48" s="64">
        <v>217</v>
      </c>
      <c r="C48" s="65" t="s">
        <v>20</v>
      </c>
      <c r="D48" s="63" t="s">
        <v>62</v>
      </c>
      <c r="E48" s="63" t="s">
        <v>107</v>
      </c>
      <c r="F48" s="66" t="s">
        <v>10</v>
      </c>
      <c r="G48" s="67">
        <v>20</v>
      </c>
      <c r="H48" s="67"/>
      <c r="I48" s="67"/>
      <c r="J48" s="67"/>
      <c r="K48" s="68">
        <f>SUM(Tabulka13[[#This Row],[Pracovny m2]:[Ostatní m2]])</f>
        <v>20</v>
      </c>
      <c r="L48" s="67">
        <v>2</v>
      </c>
      <c r="M48" s="67"/>
      <c r="N48" s="69"/>
    </row>
    <row r="49" spans="1:14" x14ac:dyDescent="0.2">
      <c r="A49" s="63" t="s">
        <v>17</v>
      </c>
      <c r="B49" s="64">
        <v>218</v>
      </c>
      <c r="C49" s="65" t="s">
        <v>20</v>
      </c>
      <c r="D49" s="63" t="s">
        <v>62</v>
      </c>
      <c r="E49" s="63" t="s">
        <v>227</v>
      </c>
      <c r="F49" s="66" t="s">
        <v>10</v>
      </c>
      <c r="G49" s="67">
        <v>22</v>
      </c>
      <c r="H49" s="67"/>
      <c r="I49" s="67"/>
      <c r="J49" s="67"/>
      <c r="K49" s="68">
        <f>SUM(Tabulka13[[#This Row],[Pracovny m2]:[Ostatní m2]])</f>
        <v>22</v>
      </c>
      <c r="L49" s="67">
        <v>1</v>
      </c>
      <c r="M49" s="67"/>
      <c r="N49" s="69"/>
    </row>
    <row r="50" spans="1:14" x14ac:dyDescent="0.2">
      <c r="A50" s="63" t="s">
        <v>17</v>
      </c>
      <c r="B50" s="64">
        <v>219</v>
      </c>
      <c r="C50" s="92" t="s">
        <v>20</v>
      </c>
      <c r="D50" s="90" t="s">
        <v>62</v>
      </c>
      <c r="E50" s="90" t="s">
        <v>39</v>
      </c>
      <c r="F50" s="66" t="s">
        <v>10</v>
      </c>
      <c r="G50" s="78">
        <v>20</v>
      </c>
      <c r="H50" s="78"/>
      <c r="I50" s="78"/>
      <c r="J50" s="78"/>
      <c r="K50" s="68">
        <f>SUM(Tabulka13[[#This Row],[Pracovny m2]:[Ostatní m2]])</f>
        <v>20</v>
      </c>
      <c r="L50" s="78"/>
      <c r="M50" s="78"/>
      <c r="N50" s="89"/>
    </row>
    <row r="51" spans="1:14" x14ac:dyDescent="0.2">
      <c r="A51" s="63" t="s">
        <v>17</v>
      </c>
      <c r="B51" s="64">
        <v>220</v>
      </c>
      <c r="C51" s="65" t="s">
        <v>20</v>
      </c>
      <c r="D51" s="63" t="s">
        <v>62</v>
      </c>
      <c r="E51" s="63" t="s">
        <v>377</v>
      </c>
      <c r="F51" s="66" t="s">
        <v>10</v>
      </c>
      <c r="G51" s="67">
        <v>22</v>
      </c>
      <c r="H51" s="67"/>
      <c r="I51" s="67"/>
      <c r="J51" s="67"/>
      <c r="K51" s="68">
        <f>SUM(Tabulka13[[#This Row],[Pracovny m2]:[Ostatní m2]])</f>
        <v>22</v>
      </c>
      <c r="L51" s="67">
        <v>1</v>
      </c>
      <c r="M51" s="67"/>
      <c r="N51" s="69"/>
    </row>
    <row r="52" spans="1:14" x14ac:dyDescent="0.2">
      <c r="A52" s="63" t="s">
        <v>17</v>
      </c>
      <c r="B52" s="64">
        <v>221</v>
      </c>
      <c r="C52" s="65" t="s">
        <v>210</v>
      </c>
      <c r="D52" s="63" t="s">
        <v>62</v>
      </c>
      <c r="E52" s="63" t="s">
        <v>378</v>
      </c>
      <c r="F52" s="66" t="s">
        <v>10</v>
      </c>
      <c r="G52" s="67">
        <v>16</v>
      </c>
      <c r="H52" s="67"/>
      <c r="I52" s="67"/>
      <c r="J52" s="67"/>
      <c r="K52" s="68">
        <f>SUM(Tabulka13[[#This Row],[Pracovny m2]:[Ostatní m2]])</f>
        <v>16</v>
      </c>
      <c r="L52" s="67"/>
      <c r="M52" s="67"/>
      <c r="N52" s="69"/>
    </row>
    <row r="53" spans="1:14" x14ac:dyDescent="0.2">
      <c r="A53" s="63" t="s">
        <v>17</v>
      </c>
      <c r="B53" s="64">
        <v>222</v>
      </c>
      <c r="C53" s="65" t="s">
        <v>20</v>
      </c>
      <c r="D53" s="63" t="s">
        <v>62</v>
      </c>
      <c r="E53" s="63" t="s">
        <v>107</v>
      </c>
      <c r="F53" s="66" t="s">
        <v>10</v>
      </c>
      <c r="G53" s="67">
        <v>28</v>
      </c>
      <c r="H53" s="67"/>
      <c r="I53" s="67"/>
      <c r="J53" s="67"/>
      <c r="K53" s="68">
        <f>SUM(Tabulka13[[#This Row],[Pracovny m2]:[Ostatní m2]])</f>
        <v>28</v>
      </c>
      <c r="L53" s="67">
        <v>4</v>
      </c>
      <c r="M53" s="67"/>
      <c r="N53" s="69"/>
    </row>
    <row r="54" spans="1:14" x14ac:dyDescent="0.2">
      <c r="A54" s="63" t="s">
        <v>17</v>
      </c>
      <c r="B54" s="64">
        <v>223</v>
      </c>
      <c r="C54" s="65" t="s">
        <v>20</v>
      </c>
      <c r="D54" s="63" t="s">
        <v>62</v>
      </c>
      <c r="E54" s="63" t="s">
        <v>379</v>
      </c>
      <c r="F54" s="66" t="s">
        <v>10</v>
      </c>
      <c r="G54" s="67">
        <v>24</v>
      </c>
      <c r="H54" s="67"/>
      <c r="I54" s="67"/>
      <c r="J54" s="67"/>
      <c r="K54" s="68">
        <f>SUM(Tabulka13[[#This Row],[Pracovny m2]:[Ostatní m2]])</f>
        <v>24</v>
      </c>
      <c r="L54" s="67">
        <v>4</v>
      </c>
      <c r="M54" s="78"/>
      <c r="N54" s="89"/>
    </row>
    <row r="55" spans="1:14" x14ac:dyDescent="0.2">
      <c r="A55" s="63" t="s">
        <v>17</v>
      </c>
      <c r="B55" s="64">
        <v>224</v>
      </c>
      <c r="C55" s="70" t="s">
        <v>20</v>
      </c>
      <c r="D55" s="71" t="s">
        <v>62</v>
      </c>
      <c r="E55" s="71" t="s">
        <v>206</v>
      </c>
      <c r="F55" s="72" t="s">
        <v>10</v>
      </c>
      <c r="G55" s="73">
        <v>20</v>
      </c>
      <c r="H55" s="73"/>
      <c r="I55" s="73"/>
      <c r="J55" s="73"/>
      <c r="K55" s="68">
        <f>SUM(Tabulka13[[#This Row],[Pracovny m2]:[Ostatní m2]])</f>
        <v>20</v>
      </c>
      <c r="L55" s="73">
        <v>2</v>
      </c>
      <c r="M55" s="73"/>
      <c r="N55" s="74"/>
    </row>
    <row r="56" spans="1:14" x14ac:dyDescent="0.2">
      <c r="A56" s="63" t="s">
        <v>17</v>
      </c>
      <c r="B56" s="64">
        <v>225</v>
      </c>
      <c r="C56" s="70" t="s">
        <v>210</v>
      </c>
      <c r="D56" s="71" t="s">
        <v>62</v>
      </c>
      <c r="E56" s="63" t="s">
        <v>211</v>
      </c>
      <c r="F56" s="72" t="s">
        <v>10</v>
      </c>
      <c r="G56" s="73"/>
      <c r="H56" s="73"/>
      <c r="I56" s="73"/>
      <c r="J56" s="73">
        <v>16</v>
      </c>
      <c r="K56" s="68">
        <f>SUM(Tabulka13[[#This Row],[Pracovny m2]:[Ostatní m2]])</f>
        <v>16</v>
      </c>
      <c r="L56" s="73"/>
      <c r="M56" s="73"/>
      <c r="N56" s="74"/>
    </row>
    <row r="57" spans="1:14" x14ac:dyDescent="0.2">
      <c r="A57" s="63" t="s">
        <v>17</v>
      </c>
      <c r="B57" s="64">
        <v>226</v>
      </c>
      <c r="C57" s="65" t="s">
        <v>108</v>
      </c>
      <c r="D57" s="71" t="s">
        <v>62</v>
      </c>
      <c r="E57" s="63" t="s">
        <v>381</v>
      </c>
      <c r="F57" s="72" t="s">
        <v>10</v>
      </c>
      <c r="G57" s="73"/>
      <c r="H57" s="73"/>
      <c r="I57" s="73"/>
      <c r="J57" s="73">
        <v>28</v>
      </c>
      <c r="K57" s="68">
        <f>SUM(Tabulka13[[#This Row],[Pracovny m2]:[Ostatní m2]])</f>
        <v>28</v>
      </c>
      <c r="L57" s="73"/>
      <c r="M57" s="78"/>
      <c r="N57" s="89"/>
    </row>
    <row r="58" spans="1:14" ht="25.5" x14ac:dyDescent="0.2">
      <c r="A58" s="63" t="s">
        <v>17</v>
      </c>
      <c r="B58" s="64">
        <v>227</v>
      </c>
      <c r="C58" s="65" t="s">
        <v>40</v>
      </c>
      <c r="D58" s="63" t="s">
        <v>62</v>
      </c>
      <c r="E58" s="63" t="s">
        <v>40</v>
      </c>
      <c r="F58" s="66" t="s">
        <v>75</v>
      </c>
      <c r="G58" s="67"/>
      <c r="H58" s="67"/>
      <c r="I58" s="67"/>
      <c r="J58" s="67">
        <v>50</v>
      </c>
      <c r="K58" s="68">
        <f>SUM(Tabulka13[[#This Row],[Pracovny m2]:[Ostatní m2]])</f>
        <v>50</v>
      </c>
      <c r="L58" s="67">
        <v>20</v>
      </c>
      <c r="M58" s="67"/>
      <c r="N58" s="64" t="s">
        <v>303</v>
      </c>
    </row>
    <row r="59" spans="1:14" x14ac:dyDescent="0.2">
      <c r="A59" s="96" t="s">
        <v>343</v>
      </c>
      <c r="B59" s="95"/>
      <c r="C59" s="96"/>
      <c r="D59" s="94"/>
      <c r="E59" s="94"/>
      <c r="F59" s="97"/>
      <c r="G59" s="98">
        <f t="shared" ref="G59:L59" si="3">SUBTOTAL(109,G33:G58)</f>
        <v>414</v>
      </c>
      <c r="H59" s="98">
        <f t="shared" si="3"/>
        <v>0</v>
      </c>
      <c r="I59" s="98">
        <f t="shared" si="3"/>
        <v>0</v>
      </c>
      <c r="J59" s="98">
        <f t="shared" si="3"/>
        <v>206</v>
      </c>
      <c r="K59" s="98">
        <f t="shared" si="3"/>
        <v>620</v>
      </c>
      <c r="L59" s="98">
        <f t="shared" si="3"/>
        <v>74</v>
      </c>
      <c r="M59" s="98"/>
      <c r="N59" s="95" t="s">
        <v>351</v>
      </c>
    </row>
    <row r="60" spans="1:14" x14ac:dyDescent="0.2">
      <c r="A60" s="63" t="s">
        <v>148</v>
      </c>
      <c r="B60" s="64">
        <v>301</v>
      </c>
      <c r="C60" s="65" t="s">
        <v>6</v>
      </c>
      <c r="D60" s="63" t="s">
        <v>63</v>
      </c>
      <c r="E60" s="63" t="s">
        <v>298</v>
      </c>
      <c r="F60" s="66" t="s">
        <v>75</v>
      </c>
      <c r="G60" s="67"/>
      <c r="H60" s="67"/>
      <c r="I60" s="67"/>
      <c r="J60" s="67"/>
      <c r="K60" s="75"/>
      <c r="L60" s="67"/>
      <c r="M60" s="67"/>
      <c r="N60" s="64" t="s">
        <v>297</v>
      </c>
    </row>
    <row r="61" spans="1:14" x14ac:dyDescent="0.2">
      <c r="A61" s="63" t="s">
        <v>148</v>
      </c>
      <c r="B61" s="64">
        <v>302</v>
      </c>
      <c r="C61" s="65" t="s">
        <v>108</v>
      </c>
      <c r="D61" s="63" t="s">
        <v>64</v>
      </c>
      <c r="E61" s="63" t="s">
        <v>145</v>
      </c>
      <c r="F61" s="66" t="s">
        <v>75</v>
      </c>
      <c r="G61" s="67"/>
      <c r="H61" s="67"/>
      <c r="I61" s="67"/>
      <c r="J61" s="67">
        <v>150</v>
      </c>
      <c r="K61" s="75">
        <f>SUM(Tabulka13[[#This Row],[Pracovny m2]:[Ostatní m2]])</f>
        <v>150</v>
      </c>
      <c r="L61" s="67"/>
      <c r="M61" s="67"/>
      <c r="N61" s="4"/>
    </row>
    <row r="62" spans="1:14" x14ac:dyDescent="0.2">
      <c r="A62" s="63" t="s">
        <v>148</v>
      </c>
      <c r="B62" s="64">
        <v>303</v>
      </c>
      <c r="C62" s="65" t="s">
        <v>383</v>
      </c>
      <c r="D62" s="63" t="s">
        <v>64</v>
      </c>
      <c r="E62" s="63" t="s">
        <v>146</v>
      </c>
      <c r="F62" s="66" t="s">
        <v>75</v>
      </c>
      <c r="G62" s="67"/>
      <c r="H62" s="67"/>
      <c r="I62" s="67"/>
      <c r="J62" s="67">
        <v>30</v>
      </c>
      <c r="K62" s="75">
        <f>SUM(Tabulka13[[#This Row],[Pracovny m2]:[Ostatní m2]])</f>
        <v>30</v>
      </c>
      <c r="L62" s="67"/>
      <c r="M62" s="67"/>
      <c r="N62" s="69"/>
    </row>
    <row r="63" spans="1:14" x14ac:dyDescent="0.2">
      <c r="A63" s="63" t="s">
        <v>148</v>
      </c>
      <c r="B63" s="64">
        <v>304</v>
      </c>
      <c r="C63" s="65" t="s">
        <v>18</v>
      </c>
      <c r="D63" s="63" t="s">
        <v>62</v>
      </c>
      <c r="E63" s="63" t="s">
        <v>19</v>
      </c>
      <c r="F63" s="66" t="s">
        <v>75</v>
      </c>
      <c r="G63" s="67"/>
      <c r="H63" s="67"/>
      <c r="I63" s="67"/>
      <c r="J63" s="67"/>
      <c r="K63" s="75"/>
      <c r="L63" s="67"/>
      <c r="M63" s="67"/>
      <c r="N63" s="64" t="s">
        <v>158</v>
      </c>
    </row>
    <row r="64" spans="1:14" ht="63.75" x14ac:dyDescent="0.2">
      <c r="A64" s="63" t="s">
        <v>148</v>
      </c>
      <c r="B64" s="64">
        <v>305</v>
      </c>
      <c r="C64" s="65" t="s">
        <v>77</v>
      </c>
      <c r="D64" s="63" t="s">
        <v>62</v>
      </c>
      <c r="E64" s="63" t="s">
        <v>23</v>
      </c>
      <c r="F64" s="66" t="s">
        <v>10</v>
      </c>
      <c r="G64" s="67"/>
      <c r="H64" s="67"/>
      <c r="I64" s="67">
        <v>30</v>
      </c>
      <c r="J64" s="67"/>
      <c r="K64" s="75">
        <f>SUM(Tabulka13[[#This Row],[Pracovny m2]:[Ostatní m2]])</f>
        <v>30</v>
      </c>
      <c r="L64" s="67"/>
      <c r="M64" s="76" t="s">
        <v>229</v>
      </c>
      <c r="N64" s="69" t="s">
        <v>230</v>
      </c>
    </row>
    <row r="65" spans="1:14" ht="63.75" x14ac:dyDescent="0.2">
      <c r="A65" s="63" t="s">
        <v>148</v>
      </c>
      <c r="B65" s="64">
        <v>306</v>
      </c>
      <c r="C65" s="65" t="s">
        <v>78</v>
      </c>
      <c r="D65" s="63" t="s">
        <v>62</v>
      </c>
      <c r="E65" s="63" t="s">
        <v>23</v>
      </c>
      <c r="F65" s="66" t="s">
        <v>10</v>
      </c>
      <c r="G65" s="67"/>
      <c r="H65" s="67"/>
      <c r="I65" s="67">
        <v>30</v>
      </c>
      <c r="J65" s="67"/>
      <c r="K65" s="75">
        <f>SUM(Tabulka13[[#This Row],[Pracovny m2]:[Ostatní m2]])</f>
        <v>30</v>
      </c>
      <c r="L65" s="67"/>
      <c r="M65" s="67" t="s">
        <v>229</v>
      </c>
      <c r="N65" s="69" t="s">
        <v>230</v>
      </c>
    </row>
    <row r="66" spans="1:14" ht="63.75" x14ac:dyDescent="0.2">
      <c r="A66" s="63" t="s">
        <v>148</v>
      </c>
      <c r="B66" s="64">
        <v>307</v>
      </c>
      <c r="C66" s="65" t="s">
        <v>79</v>
      </c>
      <c r="D66" s="63" t="s">
        <v>62</v>
      </c>
      <c r="E66" s="63" t="s">
        <v>23</v>
      </c>
      <c r="F66" s="66" t="s">
        <v>10</v>
      </c>
      <c r="G66" s="67"/>
      <c r="H66" s="67"/>
      <c r="I66" s="67">
        <v>30</v>
      </c>
      <c r="J66" s="67"/>
      <c r="K66" s="75">
        <f>SUM(Tabulka13[[#This Row],[Pracovny m2]:[Ostatní m2]])</f>
        <v>30</v>
      </c>
      <c r="L66" s="67"/>
      <c r="M66" s="67" t="s">
        <v>229</v>
      </c>
      <c r="N66" s="69" t="s">
        <v>230</v>
      </c>
    </row>
    <row r="67" spans="1:14" ht="63.75" x14ac:dyDescent="0.2">
      <c r="A67" s="63" t="s">
        <v>148</v>
      </c>
      <c r="B67" s="64">
        <v>308</v>
      </c>
      <c r="C67" s="65" t="s">
        <v>80</v>
      </c>
      <c r="D67" s="63" t="s">
        <v>62</v>
      </c>
      <c r="E67" s="63" t="s">
        <v>23</v>
      </c>
      <c r="F67" s="66" t="s">
        <v>10</v>
      </c>
      <c r="G67" s="67"/>
      <c r="H67" s="67"/>
      <c r="I67" s="67">
        <v>30</v>
      </c>
      <c r="J67" s="67"/>
      <c r="K67" s="75">
        <f>SUM(Tabulka13[[#This Row],[Pracovny m2]:[Ostatní m2]])</f>
        <v>30</v>
      </c>
      <c r="L67" s="67"/>
      <c r="M67" s="67" t="s">
        <v>229</v>
      </c>
      <c r="N67" s="69" t="s">
        <v>230</v>
      </c>
    </row>
    <row r="68" spans="1:14" ht="63.75" x14ac:dyDescent="0.2">
      <c r="A68" s="63" t="s">
        <v>148</v>
      </c>
      <c r="B68" s="64">
        <v>309</v>
      </c>
      <c r="C68" s="65" t="s">
        <v>81</v>
      </c>
      <c r="D68" s="63" t="s">
        <v>62</v>
      </c>
      <c r="E68" s="63" t="s">
        <v>23</v>
      </c>
      <c r="F68" s="66" t="s">
        <v>10</v>
      </c>
      <c r="G68" s="67"/>
      <c r="H68" s="67"/>
      <c r="I68" s="67">
        <v>30</v>
      </c>
      <c r="J68" s="67"/>
      <c r="K68" s="75">
        <f>SUM(Tabulka13[[#This Row],[Pracovny m2]:[Ostatní m2]])</f>
        <v>30</v>
      </c>
      <c r="L68" s="67"/>
      <c r="M68" s="67" t="s">
        <v>229</v>
      </c>
      <c r="N68" s="69" t="s">
        <v>230</v>
      </c>
    </row>
    <row r="69" spans="1:14" ht="63.75" x14ac:dyDescent="0.2">
      <c r="A69" s="63" t="s">
        <v>148</v>
      </c>
      <c r="B69" s="64">
        <v>310</v>
      </c>
      <c r="C69" s="65" t="s">
        <v>82</v>
      </c>
      <c r="D69" s="63" t="s">
        <v>62</v>
      </c>
      <c r="E69" s="63" t="s">
        <v>23</v>
      </c>
      <c r="F69" s="66" t="s">
        <v>10</v>
      </c>
      <c r="G69" s="67"/>
      <c r="H69" s="67"/>
      <c r="I69" s="67">
        <v>30</v>
      </c>
      <c r="J69" s="67"/>
      <c r="K69" s="75">
        <f>SUM(Tabulka13[[#This Row],[Pracovny m2]:[Ostatní m2]])</f>
        <v>30</v>
      </c>
      <c r="L69" s="67"/>
      <c r="M69" s="67" t="s">
        <v>229</v>
      </c>
      <c r="N69" s="69" t="s">
        <v>230</v>
      </c>
    </row>
    <row r="70" spans="1:14" ht="25.5" x14ac:dyDescent="0.2">
      <c r="A70" s="63" t="s">
        <v>148</v>
      </c>
      <c r="B70" s="64">
        <v>311</v>
      </c>
      <c r="C70" s="65" t="s">
        <v>24</v>
      </c>
      <c r="D70" s="63" t="s">
        <v>62</v>
      </c>
      <c r="E70" s="63" t="s">
        <v>25</v>
      </c>
      <c r="F70" s="66" t="s">
        <v>10</v>
      </c>
      <c r="G70" s="67"/>
      <c r="H70" s="67"/>
      <c r="I70" s="67">
        <v>25</v>
      </c>
      <c r="J70" s="67"/>
      <c r="K70" s="75">
        <f>SUM(Tabulka13[[#This Row],[Pracovny m2]:[Ostatní m2]])</f>
        <v>25</v>
      </c>
      <c r="L70" s="67"/>
      <c r="M70" s="67">
        <v>10</v>
      </c>
      <c r="N70" s="69" t="s">
        <v>304</v>
      </c>
    </row>
    <row r="71" spans="1:14" x14ac:dyDescent="0.2">
      <c r="A71" s="63" t="s">
        <v>148</v>
      </c>
      <c r="B71" s="64">
        <v>312</v>
      </c>
      <c r="C71" s="65" t="s">
        <v>24</v>
      </c>
      <c r="D71" s="63" t="s">
        <v>62</v>
      </c>
      <c r="E71" s="63" t="s">
        <v>254</v>
      </c>
      <c r="F71" s="66" t="s">
        <v>10</v>
      </c>
      <c r="G71" s="67"/>
      <c r="H71" s="67"/>
      <c r="I71" s="67">
        <v>25</v>
      </c>
      <c r="J71" s="67"/>
      <c r="K71" s="75">
        <f>SUM(Tabulka13[[#This Row],[Pracovny m2]:[Ostatní m2]])</f>
        <v>25</v>
      </c>
      <c r="L71" s="67"/>
      <c r="M71" s="67">
        <v>6</v>
      </c>
      <c r="N71" s="69" t="s">
        <v>147</v>
      </c>
    </row>
    <row r="72" spans="1:14" x14ac:dyDescent="0.2">
      <c r="A72" s="63" t="s">
        <v>148</v>
      </c>
      <c r="B72" s="64">
        <v>313</v>
      </c>
      <c r="C72" s="65" t="s">
        <v>24</v>
      </c>
      <c r="D72" s="63" t="s">
        <v>62</v>
      </c>
      <c r="E72" s="63" t="s">
        <v>376</v>
      </c>
      <c r="F72" s="66" t="s">
        <v>10</v>
      </c>
      <c r="G72" s="67"/>
      <c r="H72" s="67"/>
      <c r="I72" s="67">
        <v>25</v>
      </c>
      <c r="J72" s="67"/>
      <c r="K72" s="75">
        <f>SUM(Tabulka13[[#This Row],[Pracovny m2]:[Ostatní m2]])</f>
        <v>25</v>
      </c>
      <c r="L72" s="67"/>
      <c r="M72" s="76" t="s">
        <v>229</v>
      </c>
      <c r="N72" s="69" t="s">
        <v>147</v>
      </c>
    </row>
    <row r="73" spans="1:14" x14ac:dyDescent="0.2">
      <c r="A73" s="63" t="s">
        <v>148</v>
      </c>
      <c r="B73" s="64">
        <v>314</v>
      </c>
      <c r="C73" s="65" t="s">
        <v>24</v>
      </c>
      <c r="D73" s="63" t="s">
        <v>62</v>
      </c>
      <c r="E73" s="63" t="s">
        <v>26</v>
      </c>
      <c r="F73" s="66" t="s">
        <v>10</v>
      </c>
      <c r="G73" s="67"/>
      <c r="H73" s="67"/>
      <c r="I73" s="67">
        <v>25</v>
      </c>
      <c r="J73" s="67"/>
      <c r="K73" s="75">
        <f>SUM(Tabulka13[[#This Row],[Pracovny m2]:[Ostatní m2]])</f>
        <v>25</v>
      </c>
      <c r="L73" s="76"/>
      <c r="M73" s="76" t="s">
        <v>229</v>
      </c>
      <c r="N73" s="69" t="s">
        <v>147</v>
      </c>
    </row>
    <row r="74" spans="1:14" x14ac:dyDescent="0.2">
      <c r="A74" s="63" t="s">
        <v>148</v>
      </c>
      <c r="B74" s="64">
        <v>315</v>
      </c>
      <c r="C74" s="65" t="s">
        <v>24</v>
      </c>
      <c r="D74" s="63" t="s">
        <v>62</v>
      </c>
      <c r="E74" s="63" t="s">
        <v>26</v>
      </c>
      <c r="F74" s="66" t="s">
        <v>10</v>
      </c>
      <c r="G74" s="67"/>
      <c r="H74" s="67"/>
      <c r="I74" s="67">
        <v>25</v>
      </c>
      <c r="J74" s="67"/>
      <c r="K74" s="75">
        <f>SUM(Tabulka13[[#This Row],[Pracovny m2]:[Ostatní m2]])</f>
        <v>25</v>
      </c>
      <c r="L74" s="76"/>
      <c r="M74" s="76" t="s">
        <v>229</v>
      </c>
      <c r="N74" s="69" t="s">
        <v>147</v>
      </c>
    </row>
    <row r="75" spans="1:14" x14ac:dyDescent="0.2">
      <c r="A75" s="63" t="s">
        <v>148</v>
      </c>
      <c r="B75" s="64">
        <v>316</v>
      </c>
      <c r="C75" s="65" t="s">
        <v>24</v>
      </c>
      <c r="D75" s="63" t="s">
        <v>62</v>
      </c>
      <c r="E75" s="63" t="s">
        <v>27</v>
      </c>
      <c r="F75" s="66" t="s">
        <v>10</v>
      </c>
      <c r="G75" s="67"/>
      <c r="H75" s="67"/>
      <c r="I75" s="67">
        <v>25</v>
      </c>
      <c r="J75" s="67"/>
      <c r="K75" s="75">
        <f>SUM(Tabulka13[[#This Row],[Pracovny m2]:[Ostatní m2]])</f>
        <v>25</v>
      </c>
      <c r="L75" s="76"/>
      <c r="M75" s="76" t="s">
        <v>229</v>
      </c>
      <c r="N75" s="69" t="s">
        <v>147</v>
      </c>
    </row>
    <row r="76" spans="1:14" x14ac:dyDescent="0.2">
      <c r="A76" s="63" t="s">
        <v>148</v>
      </c>
      <c r="B76" s="64">
        <v>317</v>
      </c>
      <c r="C76" s="65" t="s">
        <v>24</v>
      </c>
      <c r="D76" s="63" t="s">
        <v>62</v>
      </c>
      <c r="E76" s="63" t="s">
        <v>27</v>
      </c>
      <c r="F76" s="66" t="s">
        <v>10</v>
      </c>
      <c r="G76" s="67"/>
      <c r="H76" s="67"/>
      <c r="I76" s="67">
        <v>25</v>
      </c>
      <c r="J76" s="67"/>
      <c r="K76" s="75">
        <f>SUM(Tabulka13[[#This Row],[Pracovny m2]:[Ostatní m2]])</f>
        <v>25</v>
      </c>
      <c r="L76" s="77"/>
      <c r="M76" s="77" t="s">
        <v>229</v>
      </c>
      <c r="N76" s="69" t="s">
        <v>147</v>
      </c>
    </row>
    <row r="77" spans="1:14" x14ac:dyDescent="0.2">
      <c r="A77" s="63" t="s">
        <v>148</v>
      </c>
      <c r="B77" s="64">
        <v>318</v>
      </c>
      <c r="C77" s="65" t="s">
        <v>24</v>
      </c>
      <c r="D77" s="63" t="s">
        <v>62</v>
      </c>
      <c r="E77" s="63" t="s">
        <v>28</v>
      </c>
      <c r="F77" s="66" t="s">
        <v>10</v>
      </c>
      <c r="G77" s="67"/>
      <c r="H77" s="67"/>
      <c r="I77" s="67">
        <v>25</v>
      </c>
      <c r="J77" s="67"/>
      <c r="K77" s="75">
        <f>SUM(Tabulka13[[#This Row],[Pracovny m2]:[Ostatní m2]])</f>
        <v>25</v>
      </c>
      <c r="L77" s="78"/>
      <c r="M77" s="77" t="s">
        <v>229</v>
      </c>
      <c r="N77" s="69" t="s">
        <v>147</v>
      </c>
    </row>
    <row r="78" spans="1:14" x14ac:dyDescent="0.2">
      <c r="A78" s="63" t="s">
        <v>148</v>
      </c>
      <c r="B78" s="64">
        <v>319</v>
      </c>
      <c r="C78" s="65" t="s">
        <v>21</v>
      </c>
      <c r="D78" s="63" t="s">
        <v>62</v>
      </c>
      <c r="E78" s="63" t="s">
        <v>29</v>
      </c>
      <c r="F78" s="66" t="s">
        <v>10</v>
      </c>
      <c r="G78" s="67"/>
      <c r="H78" s="67"/>
      <c r="I78" s="67"/>
      <c r="J78" s="67">
        <v>30</v>
      </c>
      <c r="K78" s="75">
        <f>SUM(Tabulka13[[#This Row],[Pracovny m2]:[Ostatní m2]])</f>
        <v>30</v>
      </c>
      <c r="L78" s="67"/>
      <c r="M78" s="67"/>
      <c r="N78" s="69"/>
    </row>
    <row r="79" spans="1:14" x14ac:dyDescent="0.2">
      <c r="A79" s="63" t="s">
        <v>148</v>
      </c>
      <c r="B79" s="64">
        <v>320</v>
      </c>
      <c r="C79" s="65" t="s">
        <v>21</v>
      </c>
      <c r="D79" s="63" t="s">
        <v>62</v>
      </c>
      <c r="E79" s="63" t="s">
        <v>29</v>
      </c>
      <c r="F79" s="66" t="s">
        <v>10</v>
      </c>
      <c r="G79" s="67"/>
      <c r="H79" s="67"/>
      <c r="I79" s="67"/>
      <c r="J79" s="67">
        <v>30</v>
      </c>
      <c r="K79" s="75">
        <f>SUM(Tabulka13[[#This Row],[Pracovny m2]:[Ostatní m2]])</f>
        <v>30</v>
      </c>
      <c r="L79" s="67"/>
      <c r="M79" s="67"/>
      <c r="N79" s="69"/>
    </row>
    <row r="80" spans="1:14" ht="25.5" x14ac:dyDescent="0.2">
      <c r="A80" s="96" t="s">
        <v>344</v>
      </c>
      <c r="B80" s="95"/>
      <c r="C80" s="96"/>
      <c r="D80" s="94"/>
      <c r="E80" s="94"/>
      <c r="F80" s="97"/>
      <c r="G80" s="98">
        <f>SUBTOTAL(109,G60:G79)</f>
        <v>0</v>
      </c>
      <c r="H80" s="98">
        <f t="shared" ref="H80:L80" si="4">SUBTOTAL(109,H60:H79)</f>
        <v>0</v>
      </c>
      <c r="I80" s="98">
        <f t="shared" si="4"/>
        <v>380</v>
      </c>
      <c r="J80" s="98">
        <f t="shared" si="4"/>
        <v>240</v>
      </c>
      <c r="K80" s="98">
        <f t="shared" si="4"/>
        <v>620</v>
      </c>
      <c r="L80" s="98">
        <f t="shared" si="4"/>
        <v>0</v>
      </c>
      <c r="M80" s="98" t="s">
        <v>371</v>
      </c>
      <c r="N80" s="95" t="s">
        <v>352</v>
      </c>
    </row>
    <row r="81" spans="1:14" ht="25.5" x14ac:dyDescent="0.2">
      <c r="A81" s="63" t="s">
        <v>372</v>
      </c>
      <c r="B81" s="64" t="s">
        <v>178</v>
      </c>
      <c r="C81" s="65" t="s">
        <v>21</v>
      </c>
      <c r="D81" s="63" t="s">
        <v>62</v>
      </c>
      <c r="E81" s="63" t="s">
        <v>29</v>
      </c>
      <c r="F81" s="66" t="s">
        <v>10</v>
      </c>
      <c r="G81" s="67"/>
      <c r="H81" s="67"/>
      <c r="I81" s="67"/>
      <c r="J81" s="67">
        <v>30</v>
      </c>
      <c r="K81" s="79">
        <f>SUM(Tabulka13[[#This Row],[Pracovny m2]:[Ostatní m2]])</f>
        <v>30</v>
      </c>
      <c r="L81" s="67"/>
      <c r="M81" s="67"/>
      <c r="N81" s="69"/>
    </row>
    <row r="82" spans="1:14" ht="25.5" x14ac:dyDescent="0.2">
      <c r="A82" s="63" t="s">
        <v>372</v>
      </c>
      <c r="B82" s="64" t="s">
        <v>179</v>
      </c>
      <c r="C82" s="65" t="s">
        <v>21</v>
      </c>
      <c r="D82" s="63" t="s">
        <v>62</v>
      </c>
      <c r="E82" s="63" t="s">
        <v>29</v>
      </c>
      <c r="F82" s="66" t="s">
        <v>10</v>
      </c>
      <c r="G82" s="67"/>
      <c r="H82" s="67"/>
      <c r="I82" s="67"/>
      <c r="J82" s="67">
        <v>30</v>
      </c>
      <c r="K82" s="79">
        <f>SUM(Tabulka13[[#This Row],[Pracovny m2]:[Ostatní m2]])</f>
        <v>30</v>
      </c>
      <c r="L82" s="67"/>
      <c r="M82" s="67"/>
      <c r="N82" s="69"/>
    </row>
    <row r="83" spans="1:14" ht="25.5" x14ac:dyDescent="0.2">
      <c r="A83" s="63" t="s">
        <v>372</v>
      </c>
      <c r="B83" s="64" t="s">
        <v>180</v>
      </c>
      <c r="C83" s="65" t="s">
        <v>88</v>
      </c>
      <c r="D83" s="63" t="s">
        <v>62</v>
      </c>
      <c r="E83" s="63" t="s">
        <v>30</v>
      </c>
      <c r="F83" s="66" t="s">
        <v>10</v>
      </c>
      <c r="G83" s="67"/>
      <c r="H83" s="67"/>
      <c r="I83" s="67">
        <v>25</v>
      </c>
      <c r="J83" s="67"/>
      <c r="K83" s="79">
        <f>SUM(Tabulka13[[#This Row],[Pracovny m2]:[Ostatní m2]])</f>
        <v>25</v>
      </c>
      <c r="L83" s="76"/>
      <c r="M83" s="76" t="s">
        <v>229</v>
      </c>
      <c r="N83" s="69"/>
    </row>
    <row r="84" spans="1:14" ht="25.5" x14ac:dyDescent="0.2">
      <c r="A84" s="63" t="s">
        <v>372</v>
      </c>
      <c r="B84" s="64" t="s">
        <v>181</v>
      </c>
      <c r="C84" s="65" t="s">
        <v>89</v>
      </c>
      <c r="D84" s="63" t="s">
        <v>62</v>
      </c>
      <c r="E84" s="63" t="s">
        <v>30</v>
      </c>
      <c r="F84" s="66" t="s">
        <v>10</v>
      </c>
      <c r="G84" s="67"/>
      <c r="H84" s="67"/>
      <c r="I84" s="67">
        <v>25</v>
      </c>
      <c r="J84" s="67"/>
      <c r="K84" s="79">
        <f>SUM(Tabulka13[[#This Row],[Pracovny m2]:[Ostatní m2]])</f>
        <v>25</v>
      </c>
      <c r="L84" s="76"/>
      <c r="M84" s="76" t="s">
        <v>229</v>
      </c>
      <c r="N84" s="69"/>
    </row>
    <row r="85" spans="1:14" ht="25.5" x14ac:dyDescent="0.2">
      <c r="A85" s="63" t="s">
        <v>372</v>
      </c>
      <c r="B85" s="64" t="s">
        <v>182</v>
      </c>
      <c r="C85" s="65" t="s">
        <v>120</v>
      </c>
      <c r="D85" s="63" t="s">
        <v>62</v>
      </c>
      <c r="E85" s="63" t="s">
        <v>32</v>
      </c>
      <c r="F85" s="66" t="s">
        <v>10</v>
      </c>
      <c r="G85" s="67"/>
      <c r="H85" s="67"/>
      <c r="I85" s="67">
        <v>50</v>
      </c>
      <c r="J85" s="67"/>
      <c r="K85" s="79">
        <f>SUM(Tabulka13[[#This Row],[Pracovny m2]:[Ostatní m2]])</f>
        <v>50</v>
      </c>
      <c r="L85" s="67"/>
      <c r="M85" s="67">
        <v>2</v>
      </c>
      <c r="N85" s="69"/>
    </row>
    <row r="86" spans="1:14" ht="25.5" x14ac:dyDescent="0.2">
      <c r="A86" s="63" t="s">
        <v>372</v>
      </c>
      <c r="B86" s="64" t="s">
        <v>183</v>
      </c>
      <c r="C86" s="65" t="s">
        <v>90</v>
      </c>
      <c r="D86" s="63" t="s">
        <v>62</v>
      </c>
      <c r="E86" s="63" t="s">
        <v>30</v>
      </c>
      <c r="F86" s="66" t="s">
        <v>10</v>
      </c>
      <c r="G86" s="67"/>
      <c r="H86" s="67"/>
      <c r="I86" s="67">
        <v>25</v>
      </c>
      <c r="J86" s="67"/>
      <c r="K86" s="79">
        <f>SUM(Tabulka13[[#This Row],[Pracovny m2]:[Ostatní m2]])</f>
        <v>25</v>
      </c>
      <c r="L86" s="76"/>
      <c r="M86" s="76" t="s">
        <v>229</v>
      </c>
      <c r="N86" s="69"/>
    </row>
    <row r="87" spans="1:14" ht="25.5" x14ac:dyDescent="0.2">
      <c r="A87" s="63" t="s">
        <v>372</v>
      </c>
      <c r="B87" s="64" t="s">
        <v>184</v>
      </c>
      <c r="C87" s="65" t="s">
        <v>91</v>
      </c>
      <c r="D87" s="63" t="s">
        <v>62</v>
      </c>
      <c r="E87" s="63" t="s">
        <v>30</v>
      </c>
      <c r="F87" s="66" t="s">
        <v>10</v>
      </c>
      <c r="G87" s="67"/>
      <c r="H87" s="67"/>
      <c r="I87" s="67">
        <v>25</v>
      </c>
      <c r="J87" s="67"/>
      <c r="K87" s="79">
        <f>SUM(Tabulka13[[#This Row],[Pracovny m2]:[Ostatní m2]])</f>
        <v>25</v>
      </c>
      <c r="L87" s="76"/>
      <c r="M87" s="76" t="s">
        <v>229</v>
      </c>
      <c r="N87" s="69"/>
    </row>
    <row r="88" spans="1:14" ht="25.5" x14ac:dyDescent="0.2">
      <c r="A88" s="63" t="s">
        <v>372</v>
      </c>
      <c r="B88" s="64" t="s">
        <v>185</v>
      </c>
      <c r="C88" s="65" t="s">
        <v>101</v>
      </c>
      <c r="D88" s="63" t="s">
        <v>62</v>
      </c>
      <c r="E88" s="63" t="s">
        <v>33</v>
      </c>
      <c r="F88" s="66" t="s">
        <v>10</v>
      </c>
      <c r="G88" s="67"/>
      <c r="H88" s="67"/>
      <c r="I88" s="67">
        <v>25</v>
      </c>
      <c r="J88" s="67"/>
      <c r="K88" s="79">
        <f>SUM(Tabulka13[[#This Row],[Pracovny m2]:[Ostatní m2]])</f>
        <v>25</v>
      </c>
      <c r="L88" s="76"/>
      <c r="M88" s="76" t="s">
        <v>229</v>
      </c>
      <c r="N88" s="69"/>
    </row>
    <row r="89" spans="1:14" ht="25.5" x14ac:dyDescent="0.2">
      <c r="A89" s="63" t="s">
        <v>372</v>
      </c>
      <c r="B89" s="64" t="s">
        <v>186</v>
      </c>
      <c r="C89" s="65" t="s">
        <v>102</v>
      </c>
      <c r="D89" s="63" t="s">
        <v>62</v>
      </c>
      <c r="E89" s="63" t="s">
        <v>33</v>
      </c>
      <c r="F89" s="66" t="s">
        <v>10</v>
      </c>
      <c r="G89" s="67"/>
      <c r="H89" s="67"/>
      <c r="I89" s="67">
        <v>25</v>
      </c>
      <c r="J89" s="67"/>
      <c r="K89" s="79">
        <f>SUM(Tabulka13[[#This Row],[Pracovny m2]:[Ostatní m2]])</f>
        <v>25</v>
      </c>
      <c r="L89" s="67"/>
      <c r="M89" s="67" t="s">
        <v>229</v>
      </c>
      <c r="N89" s="69"/>
    </row>
    <row r="90" spans="1:14" ht="25.5" x14ac:dyDescent="0.2">
      <c r="A90" s="63" t="s">
        <v>372</v>
      </c>
      <c r="B90" s="64" t="s">
        <v>187</v>
      </c>
      <c r="C90" s="65" t="s">
        <v>121</v>
      </c>
      <c r="D90" s="63" t="s">
        <v>62</v>
      </c>
      <c r="E90" s="63" t="s">
        <v>34</v>
      </c>
      <c r="F90" s="66" t="s">
        <v>10</v>
      </c>
      <c r="G90" s="67"/>
      <c r="H90" s="67"/>
      <c r="I90" s="67">
        <v>50</v>
      </c>
      <c r="J90" s="67"/>
      <c r="K90" s="79">
        <f>SUM(Tabulka13[[#This Row],[Pracovny m2]:[Ostatní m2]])</f>
        <v>50</v>
      </c>
      <c r="L90" s="67"/>
      <c r="M90" s="67">
        <v>2</v>
      </c>
      <c r="N90" s="69"/>
    </row>
    <row r="91" spans="1:14" ht="25.5" x14ac:dyDescent="0.2">
      <c r="A91" s="63" t="s">
        <v>372</v>
      </c>
      <c r="B91" s="64" t="s">
        <v>188</v>
      </c>
      <c r="C91" s="65" t="s">
        <v>103</v>
      </c>
      <c r="D91" s="63" t="s">
        <v>62</v>
      </c>
      <c r="E91" s="63" t="s">
        <v>33</v>
      </c>
      <c r="F91" s="66" t="s">
        <v>10</v>
      </c>
      <c r="G91" s="67"/>
      <c r="H91" s="67"/>
      <c r="I91" s="67">
        <v>25</v>
      </c>
      <c r="J91" s="67"/>
      <c r="K91" s="79">
        <f>SUM(Tabulka13[[#This Row],[Pracovny m2]:[Ostatní m2]])</f>
        <v>25</v>
      </c>
      <c r="L91" s="76"/>
      <c r="M91" s="76" t="s">
        <v>229</v>
      </c>
      <c r="N91" s="69"/>
    </row>
    <row r="92" spans="1:14" ht="18" customHeight="1" x14ac:dyDescent="0.2">
      <c r="A92" s="63" t="s">
        <v>372</v>
      </c>
      <c r="B92" s="64" t="s">
        <v>189</v>
      </c>
      <c r="C92" s="65" t="s">
        <v>104</v>
      </c>
      <c r="D92" s="63" t="s">
        <v>62</v>
      </c>
      <c r="E92" s="63" t="s">
        <v>33</v>
      </c>
      <c r="F92" s="66" t="s">
        <v>10</v>
      </c>
      <c r="G92" s="67"/>
      <c r="H92" s="67"/>
      <c r="I92" s="67">
        <v>25</v>
      </c>
      <c r="J92" s="67"/>
      <c r="K92" s="79">
        <f>SUM(Tabulka13[[#This Row],[Pracovny m2]:[Ostatní m2]])</f>
        <v>25</v>
      </c>
      <c r="L92" s="67"/>
      <c r="M92" s="67" t="s">
        <v>229</v>
      </c>
      <c r="N92" s="69"/>
    </row>
    <row r="93" spans="1:14" ht="76.5" x14ac:dyDescent="0.2">
      <c r="A93" s="63" t="s">
        <v>372</v>
      </c>
      <c r="B93" s="64" t="s">
        <v>190</v>
      </c>
      <c r="C93" s="65" t="s">
        <v>95</v>
      </c>
      <c r="D93" s="63" t="s">
        <v>62</v>
      </c>
      <c r="E93" s="63" t="s">
        <v>118</v>
      </c>
      <c r="F93" s="66" t="s">
        <v>10</v>
      </c>
      <c r="G93" s="67"/>
      <c r="H93" s="67"/>
      <c r="I93" s="67">
        <v>100</v>
      </c>
      <c r="J93" s="67"/>
      <c r="K93" s="79">
        <f>SUM(Tabulka13[[#This Row],[Pracovny m2]:[Ostatní m2]])</f>
        <v>100</v>
      </c>
      <c r="L93" s="67"/>
      <c r="M93" s="67" t="s">
        <v>228</v>
      </c>
      <c r="N93" s="69" t="s">
        <v>305</v>
      </c>
    </row>
    <row r="94" spans="1:14" ht="76.5" x14ac:dyDescent="0.2">
      <c r="A94" s="63" t="s">
        <v>372</v>
      </c>
      <c r="B94" s="64" t="s">
        <v>191</v>
      </c>
      <c r="C94" s="65" t="s">
        <v>94</v>
      </c>
      <c r="D94" s="63" t="s">
        <v>62</v>
      </c>
      <c r="E94" s="63" t="s">
        <v>118</v>
      </c>
      <c r="F94" s="66" t="s">
        <v>10</v>
      </c>
      <c r="G94" s="67"/>
      <c r="H94" s="67"/>
      <c r="I94" s="67">
        <v>100</v>
      </c>
      <c r="J94" s="67"/>
      <c r="K94" s="79">
        <f>SUM(Tabulka13[[#This Row],[Pracovny m2]:[Ostatní m2]])</f>
        <v>100</v>
      </c>
      <c r="L94" s="67"/>
      <c r="M94" s="67" t="s">
        <v>228</v>
      </c>
      <c r="N94" s="69" t="s">
        <v>305</v>
      </c>
    </row>
    <row r="95" spans="1:14" ht="25.5" x14ac:dyDescent="0.2">
      <c r="A95" s="63" t="s">
        <v>372</v>
      </c>
      <c r="B95" s="64" t="s">
        <v>192</v>
      </c>
      <c r="C95" s="65" t="s">
        <v>92</v>
      </c>
      <c r="D95" s="63" t="s">
        <v>62</v>
      </c>
      <c r="E95" s="63" t="s">
        <v>35</v>
      </c>
      <c r="F95" s="66" t="s">
        <v>10</v>
      </c>
      <c r="G95" s="67"/>
      <c r="H95" s="67"/>
      <c r="I95" s="67">
        <v>50</v>
      </c>
      <c r="J95" s="67"/>
      <c r="K95" s="79">
        <f>SUM(Tabulka13[[#This Row],[Pracovny m2]:[Ostatní m2]])</f>
        <v>50</v>
      </c>
      <c r="L95" s="67"/>
      <c r="M95" s="67" t="s">
        <v>268</v>
      </c>
      <c r="N95" s="69" t="s">
        <v>306</v>
      </c>
    </row>
    <row r="96" spans="1:14" ht="25.5" x14ac:dyDescent="0.2">
      <c r="A96" s="63" t="s">
        <v>372</v>
      </c>
      <c r="B96" s="64" t="s">
        <v>193</v>
      </c>
      <c r="C96" s="65" t="s">
        <v>96</v>
      </c>
      <c r="D96" s="63" t="s">
        <v>62</v>
      </c>
      <c r="E96" s="63" t="s">
        <v>36</v>
      </c>
      <c r="F96" s="66" t="s">
        <v>10</v>
      </c>
      <c r="G96" s="67"/>
      <c r="H96" s="67"/>
      <c r="I96" s="67">
        <v>20</v>
      </c>
      <c r="J96" s="67"/>
      <c r="K96" s="79">
        <f>SUM(Tabulka13[[#This Row],[Pracovny m2]:[Ostatní m2]])</f>
        <v>20</v>
      </c>
      <c r="L96" s="67"/>
      <c r="M96" s="67"/>
      <c r="N96" s="64" t="s">
        <v>306</v>
      </c>
    </row>
    <row r="97" spans="1:14" ht="25.5" x14ac:dyDescent="0.2">
      <c r="A97" s="63" t="s">
        <v>372</v>
      </c>
      <c r="B97" s="64" t="s">
        <v>194</v>
      </c>
      <c r="C97" s="65" t="s">
        <v>97</v>
      </c>
      <c r="D97" s="63" t="s">
        <v>62</v>
      </c>
      <c r="E97" s="63" t="s">
        <v>37</v>
      </c>
      <c r="F97" s="66" t="s">
        <v>10</v>
      </c>
      <c r="G97" s="67"/>
      <c r="H97" s="67"/>
      <c r="I97" s="67">
        <v>30</v>
      </c>
      <c r="J97" s="67"/>
      <c r="K97" s="79">
        <f>SUM(Tabulka13[[#This Row],[Pracovny m2]:[Ostatní m2]])</f>
        <v>30</v>
      </c>
      <c r="L97" s="67"/>
      <c r="M97" s="67"/>
      <c r="N97" s="64" t="s">
        <v>306</v>
      </c>
    </row>
    <row r="98" spans="1:14" ht="27.75" customHeight="1" x14ac:dyDescent="0.2">
      <c r="A98" s="63" t="s">
        <v>372</v>
      </c>
      <c r="B98" s="64" t="s">
        <v>195</v>
      </c>
      <c r="C98" s="65" t="s">
        <v>93</v>
      </c>
      <c r="D98" s="63" t="s">
        <v>62</v>
      </c>
      <c r="E98" s="63" t="s">
        <v>35</v>
      </c>
      <c r="F98" s="66" t="s">
        <v>10</v>
      </c>
      <c r="G98" s="67"/>
      <c r="H98" s="67"/>
      <c r="I98" s="67">
        <v>50</v>
      </c>
      <c r="J98" s="67"/>
      <c r="K98" s="79">
        <f>SUM(Tabulka13[[#This Row],[Pracovny m2]:[Ostatní m2]])</f>
        <v>50</v>
      </c>
      <c r="L98" s="67"/>
      <c r="M98" s="67" t="s">
        <v>268</v>
      </c>
      <c r="N98" s="64" t="s">
        <v>306</v>
      </c>
    </row>
    <row r="99" spans="1:14" ht="25.5" x14ac:dyDescent="0.2">
      <c r="A99" s="63" t="s">
        <v>372</v>
      </c>
      <c r="B99" s="64" t="s">
        <v>196</v>
      </c>
      <c r="C99" s="65" t="s">
        <v>98</v>
      </c>
      <c r="D99" s="63" t="s">
        <v>62</v>
      </c>
      <c r="E99" s="63" t="s">
        <v>36</v>
      </c>
      <c r="F99" s="66" t="s">
        <v>10</v>
      </c>
      <c r="G99" s="67"/>
      <c r="H99" s="67"/>
      <c r="I99" s="67">
        <v>20</v>
      </c>
      <c r="J99" s="67"/>
      <c r="K99" s="79">
        <f>SUM(Tabulka13[[#This Row],[Pracovny m2]:[Ostatní m2]])</f>
        <v>20</v>
      </c>
      <c r="L99" s="67"/>
      <c r="M99" s="67"/>
      <c r="N99" s="64" t="s">
        <v>306</v>
      </c>
    </row>
    <row r="100" spans="1:14" ht="25.5" x14ac:dyDescent="0.2">
      <c r="A100" s="63" t="s">
        <v>372</v>
      </c>
      <c r="B100" s="64" t="s">
        <v>197</v>
      </c>
      <c r="C100" s="65" t="s">
        <v>99</v>
      </c>
      <c r="D100" s="63" t="s">
        <v>62</v>
      </c>
      <c r="E100" s="63" t="s">
        <v>37</v>
      </c>
      <c r="F100" s="66" t="s">
        <v>10</v>
      </c>
      <c r="G100" s="67"/>
      <c r="H100" s="67"/>
      <c r="I100" s="67">
        <v>30</v>
      </c>
      <c r="J100" s="67"/>
      <c r="K100" s="79">
        <f>SUM(Tabulka13[[#This Row],[Pracovny m2]:[Ostatní m2]])</f>
        <v>30</v>
      </c>
      <c r="L100" s="67"/>
      <c r="M100" s="67"/>
      <c r="N100" s="64" t="s">
        <v>306</v>
      </c>
    </row>
    <row r="101" spans="1:14" ht="25.5" x14ac:dyDescent="0.2">
      <c r="A101" s="63" t="s">
        <v>372</v>
      </c>
      <c r="B101" s="64" t="s">
        <v>198</v>
      </c>
      <c r="C101" s="65" t="s">
        <v>31</v>
      </c>
      <c r="D101" s="63" t="s">
        <v>62</v>
      </c>
      <c r="E101" s="63" t="s">
        <v>100</v>
      </c>
      <c r="F101" s="66" t="s">
        <v>10</v>
      </c>
      <c r="G101" s="67"/>
      <c r="H101" s="67"/>
      <c r="I101" s="67">
        <v>50</v>
      </c>
      <c r="J101" s="67"/>
      <c r="K101" s="79">
        <f>SUM(Tabulka13[[#This Row],[Pracovny m2]:[Ostatní m2]])</f>
        <v>50</v>
      </c>
      <c r="L101" s="67"/>
      <c r="M101" s="67">
        <v>2</v>
      </c>
      <c r="N101" s="64" t="s">
        <v>306</v>
      </c>
    </row>
    <row r="102" spans="1:14" ht="63.75" x14ac:dyDescent="0.2">
      <c r="A102" s="63" t="s">
        <v>372</v>
      </c>
      <c r="B102" s="64" t="s">
        <v>199</v>
      </c>
      <c r="C102" s="65" t="s">
        <v>105</v>
      </c>
      <c r="D102" s="63" t="s">
        <v>62</v>
      </c>
      <c r="E102" s="63" t="s">
        <v>373</v>
      </c>
      <c r="F102" s="66" t="s">
        <v>10</v>
      </c>
      <c r="G102" s="67"/>
      <c r="H102" s="67"/>
      <c r="I102" s="67">
        <v>70</v>
      </c>
      <c r="J102" s="67"/>
      <c r="K102" s="79">
        <f>SUM(Tabulka13[[#This Row],[Pracovny m2]:[Ostatní m2]])</f>
        <v>70</v>
      </c>
      <c r="L102" s="67"/>
      <c r="M102" s="67">
        <v>20</v>
      </c>
      <c r="N102" s="69" t="s">
        <v>231</v>
      </c>
    </row>
    <row r="103" spans="1:14" ht="63.75" x14ac:dyDescent="0.2">
      <c r="A103" s="63" t="s">
        <v>372</v>
      </c>
      <c r="B103" s="64" t="s">
        <v>200</v>
      </c>
      <c r="C103" s="65" t="s">
        <v>106</v>
      </c>
      <c r="D103" s="63" t="s">
        <v>62</v>
      </c>
      <c r="E103" s="63" t="s">
        <v>373</v>
      </c>
      <c r="F103" s="66" t="s">
        <v>10</v>
      </c>
      <c r="G103" s="67"/>
      <c r="H103" s="67"/>
      <c r="I103" s="67">
        <v>70</v>
      </c>
      <c r="J103" s="67"/>
      <c r="K103" s="79">
        <f>SUM(Tabulka13[[#This Row],[Pracovny m2]:[Ostatní m2]])</f>
        <v>70</v>
      </c>
      <c r="L103" s="67"/>
      <c r="M103" s="67">
        <v>20</v>
      </c>
      <c r="N103" s="69" t="s">
        <v>230</v>
      </c>
    </row>
    <row r="104" spans="1:14" ht="63.75" x14ac:dyDescent="0.2">
      <c r="A104" s="63" t="s">
        <v>372</v>
      </c>
      <c r="B104" s="64" t="s">
        <v>201</v>
      </c>
      <c r="C104" s="65" t="s">
        <v>83</v>
      </c>
      <c r="D104" s="63" t="s">
        <v>62</v>
      </c>
      <c r="E104" s="63" t="s">
        <v>84</v>
      </c>
      <c r="F104" s="66" t="s">
        <v>10</v>
      </c>
      <c r="G104" s="67"/>
      <c r="H104" s="67"/>
      <c r="I104" s="67">
        <v>50</v>
      </c>
      <c r="J104" s="67"/>
      <c r="K104" s="79">
        <f>SUM(Tabulka13[[#This Row],[Pracovny m2]:[Ostatní m2]])</f>
        <v>50</v>
      </c>
      <c r="L104" s="67"/>
      <c r="M104" s="67">
        <v>20</v>
      </c>
      <c r="N104" s="69" t="s">
        <v>231</v>
      </c>
    </row>
    <row r="105" spans="1:14" ht="63.75" x14ac:dyDescent="0.2">
      <c r="A105" s="63" t="s">
        <v>372</v>
      </c>
      <c r="B105" s="64" t="s">
        <v>202</v>
      </c>
      <c r="C105" s="65" t="s">
        <v>85</v>
      </c>
      <c r="D105" s="63" t="s">
        <v>62</v>
      </c>
      <c r="E105" s="63" t="s">
        <v>84</v>
      </c>
      <c r="F105" s="66" t="s">
        <v>10</v>
      </c>
      <c r="G105" s="67"/>
      <c r="H105" s="67"/>
      <c r="I105" s="67">
        <v>50</v>
      </c>
      <c r="J105" s="67"/>
      <c r="K105" s="79">
        <f>SUM(Tabulka13[[#This Row],[Pracovny m2]:[Ostatní m2]])</f>
        <v>50</v>
      </c>
      <c r="L105" s="67"/>
      <c r="M105" s="67">
        <v>20</v>
      </c>
      <c r="N105" s="69" t="s">
        <v>230</v>
      </c>
    </row>
    <row r="106" spans="1:14" ht="63.75" x14ac:dyDescent="0.2">
      <c r="A106" s="63" t="s">
        <v>372</v>
      </c>
      <c r="B106" s="64" t="s">
        <v>203</v>
      </c>
      <c r="C106" s="65" t="s">
        <v>86</v>
      </c>
      <c r="D106" s="63" t="s">
        <v>62</v>
      </c>
      <c r="E106" s="63" t="s">
        <v>84</v>
      </c>
      <c r="F106" s="66" t="s">
        <v>10</v>
      </c>
      <c r="G106" s="67"/>
      <c r="H106" s="67"/>
      <c r="I106" s="67">
        <v>50</v>
      </c>
      <c r="J106" s="67"/>
      <c r="K106" s="79">
        <f>SUM(Tabulka13[[#This Row],[Pracovny m2]:[Ostatní m2]])</f>
        <v>50</v>
      </c>
      <c r="L106" s="67"/>
      <c r="M106" s="67">
        <v>20</v>
      </c>
      <c r="N106" s="69" t="s">
        <v>230</v>
      </c>
    </row>
    <row r="107" spans="1:14" ht="63.75" x14ac:dyDescent="0.2">
      <c r="A107" s="63" t="s">
        <v>372</v>
      </c>
      <c r="B107" s="64" t="s">
        <v>204</v>
      </c>
      <c r="C107" s="65" t="s">
        <v>87</v>
      </c>
      <c r="D107" s="63" t="s">
        <v>62</v>
      </c>
      <c r="E107" s="63" t="s">
        <v>84</v>
      </c>
      <c r="F107" s="66" t="s">
        <v>10</v>
      </c>
      <c r="G107" s="67"/>
      <c r="H107" s="67"/>
      <c r="I107" s="67">
        <v>50</v>
      </c>
      <c r="J107" s="67"/>
      <c r="K107" s="79">
        <f>SUM(Tabulka13[[#This Row],[Pracovny m2]:[Ostatní m2]])</f>
        <v>50</v>
      </c>
      <c r="L107" s="67"/>
      <c r="M107" s="67">
        <v>20</v>
      </c>
      <c r="N107" s="69" t="s">
        <v>230</v>
      </c>
    </row>
    <row r="108" spans="1:14" ht="25.5" x14ac:dyDescent="0.2">
      <c r="A108" s="63" t="s">
        <v>372</v>
      </c>
      <c r="B108" s="64" t="s">
        <v>205</v>
      </c>
      <c r="C108" s="65" t="s">
        <v>151</v>
      </c>
      <c r="D108" s="63" t="s">
        <v>63</v>
      </c>
      <c r="E108" s="63" t="s">
        <v>152</v>
      </c>
      <c r="F108" s="66" t="s">
        <v>10</v>
      </c>
      <c r="G108" s="67"/>
      <c r="H108" s="67"/>
      <c r="I108" s="67"/>
      <c r="J108" s="67"/>
      <c r="K108" s="79">
        <f>SUM(Tabulka13[[#This Row],[Pracovny m2]:[Ostatní m2]])</f>
        <v>0</v>
      </c>
      <c r="L108" s="67"/>
      <c r="M108" s="67"/>
      <c r="N108" s="69"/>
    </row>
    <row r="109" spans="1:14" ht="25.5" x14ac:dyDescent="0.2">
      <c r="A109" s="96" t="s">
        <v>345</v>
      </c>
      <c r="B109" s="95"/>
      <c r="C109" s="96"/>
      <c r="D109" s="94"/>
      <c r="E109" s="94"/>
      <c r="F109" s="97"/>
      <c r="G109" s="98">
        <f>SUBTOTAL(109,G81:G108)</f>
        <v>0</v>
      </c>
      <c r="H109" s="98">
        <f>SUBTOTAL(109,H81:H108)</f>
        <v>0</v>
      </c>
      <c r="I109" s="98">
        <f t="shared" ref="I109:L109" si="5">SUBTOTAL(109,I81:I108)</f>
        <v>1090</v>
      </c>
      <c r="J109" s="98">
        <f t="shared" si="5"/>
        <v>60</v>
      </c>
      <c r="K109" s="98">
        <f t="shared" si="5"/>
        <v>1150</v>
      </c>
      <c r="L109" s="98">
        <f t="shared" si="5"/>
        <v>0</v>
      </c>
      <c r="M109" s="98" t="s">
        <v>374</v>
      </c>
      <c r="N109" s="95" t="s">
        <v>350</v>
      </c>
    </row>
    <row r="110" spans="1:14" x14ac:dyDescent="0.2">
      <c r="A110" s="63" t="s">
        <v>38</v>
      </c>
      <c r="B110" s="64">
        <v>401</v>
      </c>
      <c r="C110" s="65" t="s">
        <v>20</v>
      </c>
      <c r="D110" s="63" t="s">
        <v>62</v>
      </c>
      <c r="E110" s="63" t="s">
        <v>44</v>
      </c>
      <c r="F110" s="66" t="s">
        <v>156</v>
      </c>
      <c r="G110" s="67">
        <v>50</v>
      </c>
      <c r="H110" s="67"/>
      <c r="I110" s="67"/>
      <c r="J110" s="67"/>
      <c r="K110" s="80">
        <f>SUM(Tabulka13[[#This Row],[Pracovny m2]:[Ostatní m2]])</f>
        <v>50</v>
      </c>
      <c r="L110" s="67">
        <v>5</v>
      </c>
      <c r="M110" s="67"/>
      <c r="N110" s="69"/>
    </row>
    <row r="111" spans="1:14" x14ac:dyDescent="0.2">
      <c r="A111" s="63" t="s">
        <v>38</v>
      </c>
      <c r="B111" s="64">
        <v>402</v>
      </c>
      <c r="C111" s="65" t="s">
        <v>6</v>
      </c>
      <c r="D111" s="63" t="s">
        <v>63</v>
      </c>
      <c r="E111" s="63" t="s">
        <v>298</v>
      </c>
      <c r="F111" s="66" t="s">
        <v>75</v>
      </c>
      <c r="G111" s="67"/>
      <c r="H111" s="67"/>
      <c r="I111" s="67"/>
      <c r="J111" s="67"/>
      <c r="K111" s="80">
        <f>SUM(Tabulka13[[#This Row],[Pracovny m2]:[Ostatní m2]])</f>
        <v>0</v>
      </c>
      <c r="L111" s="67"/>
      <c r="M111" s="67"/>
      <c r="N111" s="64" t="s">
        <v>297</v>
      </c>
    </row>
    <row r="112" spans="1:14" x14ac:dyDescent="0.2">
      <c r="A112" s="63" t="s">
        <v>38</v>
      </c>
      <c r="B112" s="64">
        <v>403</v>
      </c>
      <c r="C112" s="65" t="s">
        <v>18</v>
      </c>
      <c r="D112" s="63" t="s">
        <v>62</v>
      </c>
      <c r="E112" s="63" t="s">
        <v>19</v>
      </c>
      <c r="F112" s="66" t="s">
        <v>75</v>
      </c>
      <c r="G112" s="67"/>
      <c r="H112" s="67"/>
      <c r="I112" s="67"/>
      <c r="J112" s="67"/>
      <c r="K112" s="80">
        <f>SUM(Tabulka13[[#This Row],[Pracovny m2]:[Ostatní m2]])</f>
        <v>0</v>
      </c>
      <c r="L112" s="67"/>
      <c r="M112" s="67"/>
      <c r="N112" s="69" t="s">
        <v>158</v>
      </c>
    </row>
    <row r="113" spans="1:14" x14ac:dyDescent="0.2">
      <c r="A113" s="63" t="s">
        <v>38</v>
      </c>
      <c r="B113" s="64">
        <v>404</v>
      </c>
      <c r="C113" s="65" t="s">
        <v>210</v>
      </c>
      <c r="D113" s="63" t="s">
        <v>62</v>
      </c>
      <c r="E113" s="63" t="s">
        <v>211</v>
      </c>
      <c r="F113" s="66" t="s">
        <v>10</v>
      </c>
      <c r="G113" s="67"/>
      <c r="H113" s="67"/>
      <c r="I113" s="67"/>
      <c r="J113" s="67">
        <v>16</v>
      </c>
      <c r="K113" s="80">
        <f>SUM(Tabulka13[[#This Row],[Pracovny m2]:[Ostatní m2]])</f>
        <v>16</v>
      </c>
      <c r="L113" s="67"/>
      <c r="M113" s="67"/>
      <c r="N113" s="69"/>
    </row>
    <row r="114" spans="1:14" x14ac:dyDescent="0.2">
      <c r="A114" s="63" t="s">
        <v>38</v>
      </c>
      <c r="B114" s="64">
        <v>405</v>
      </c>
      <c r="C114" s="65" t="s">
        <v>43</v>
      </c>
      <c r="D114" s="63" t="s">
        <v>62</v>
      </c>
      <c r="E114" s="63" t="s">
        <v>155</v>
      </c>
      <c r="F114" s="66" t="s">
        <v>156</v>
      </c>
      <c r="G114" s="67">
        <v>28</v>
      </c>
      <c r="H114" s="67"/>
      <c r="I114" s="67"/>
      <c r="J114" s="67"/>
      <c r="K114" s="80">
        <f>SUM(Tabulka13[[#This Row],[Pracovny m2]:[Ostatní m2]])</f>
        <v>28</v>
      </c>
      <c r="L114" s="67">
        <v>1</v>
      </c>
      <c r="M114" s="67"/>
      <c r="N114" s="69"/>
    </row>
    <row r="115" spans="1:14" x14ac:dyDescent="0.2">
      <c r="A115" s="63" t="s">
        <v>38</v>
      </c>
      <c r="B115" s="64">
        <v>406</v>
      </c>
      <c r="C115" s="65" t="s">
        <v>20</v>
      </c>
      <c r="D115" s="63" t="s">
        <v>62</v>
      </c>
      <c r="E115" s="63" t="s">
        <v>39</v>
      </c>
      <c r="F115" s="66" t="s">
        <v>156</v>
      </c>
      <c r="G115" s="67">
        <v>15</v>
      </c>
      <c r="H115" s="67"/>
      <c r="I115" s="67"/>
      <c r="J115" s="67"/>
      <c r="K115" s="80">
        <f>SUM(Tabulka13[[#This Row],[Pracovny m2]:[Ostatní m2]])</f>
        <v>15</v>
      </c>
      <c r="L115" s="67">
        <v>1</v>
      </c>
      <c r="M115" s="67"/>
      <c r="N115" s="69"/>
    </row>
    <row r="116" spans="1:14" ht="25.5" x14ac:dyDescent="0.2">
      <c r="A116" s="63" t="s">
        <v>38</v>
      </c>
      <c r="B116" s="64">
        <v>407</v>
      </c>
      <c r="C116" s="65" t="s">
        <v>40</v>
      </c>
      <c r="D116" s="63" t="s">
        <v>62</v>
      </c>
      <c r="E116" s="63" t="s">
        <v>40</v>
      </c>
      <c r="F116" s="66" t="s">
        <v>75</v>
      </c>
      <c r="G116" s="67"/>
      <c r="H116" s="67"/>
      <c r="I116" s="67"/>
      <c r="J116" s="67">
        <v>50</v>
      </c>
      <c r="K116" s="80">
        <f>SUM(Tabulka13[[#This Row],[Pracovny m2]:[Ostatní m2]])</f>
        <v>50</v>
      </c>
      <c r="L116" s="67">
        <v>20</v>
      </c>
      <c r="M116" s="67"/>
      <c r="N116" s="64" t="s">
        <v>303</v>
      </c>
    </row>
    <row r="117" spans="1:14" x14ac:dyDescent="0.2">
      <c r="A117" s="63" t="s">
        <v>38</v>
      </c>
      <c r="B117" s="64">
        <v>408</v>
      </c>
      <c r="C117" s="65" t="s">
        <v>108</v>
      </c>
      <c r="D117" s="63" t="s">
        <v>62</v>
      </c>
      <c r="E117" s="63" t="s">
        <v>145</v>
      </c>
      <c r="F117" s="66" t="s">
        <v>156</v>
      </c>
      <c r="G117" s="67"/>
      <c r="H117" s="67"/>
      <c r="I117" s="67"/>
      <c r="J117" s="67">
        <v>45</v>
      </c>
      <c r="K117" s="80">
        <f>SUM(Tabulka13[[#This Row],[Pracovny m2]:[Ostatní m2]])</f>
        <v>45</v>
      </c>
      <c r="L117" s="67"/>
      <c r="M117" s="67"/>
      <c r="N117" s="69"/>
    </row>
    <row r="118" spans="1:14" x14ac:dyDescent="0.2">
      <c r="A118" s="63" t="s">
        <v>38</v>
      </c>
      <c r="B118" s="64">
        <v>409</v>
      </c>
      <c r="C118" s="65" t="s">
        <v>383</v>
      </c>
      <c r="D118" s="63" t="s">
        <v>62</v>
      </c>
      <c r="E118" s="63" t="s">
        <v>146</v>
      </c>
      <c r="F118" s="66" t="s">
        <v>156</v>
      </c>
      <c r="G118" s="67"/>
      <c r="H118" s="67"/>
      <c r="I118" s="67"/>
      <c r="J118" s="67">
        <v>40</v>
      </c>
      <c r="K118" s="80">
        <f>SUM(Tabulka13[[#This Row],[Pracovny m2]:[Ostatní m2]])</f>
        <v>40</v>
      </c>
      <c r="L118" s="67"/>
      <c r="M118" s="67"/>
      <c r="N118" s="69"/>
    </row>
    <row r="119" spans="1:14" x14ac:dyDescent="0.2">
      <c r="A119" s="63" t="s">
        <v>38</v>
      </c>
      <c r="B119" s="64">
        <v>410</v>
      </c>
      <c r="C119" s="65" t="s">
        <v>24</v>
      </c>
      <c r="D119" s="63" t="s">
        <v>62</v>
      </c>
      <c r="E119" s="63" t="s">
        <v>109</v>
      </c>
      <c r="F119" s="66" t="s">
        <v>156</v>
      </c>
      <c r="G119" s="67"/>
      <c r="H119" s="67"/>
      <c r="I119" s="67">
        <v>61</v>
      </c>
      <c r="J119" s="67"/>
      <c r="K119" s="80">
        <f>SUM(Tabulka13[[#This Row],[Pracovny m2]:[Ostatní m2]])</f>
        <v>61</v>
      </c>
      <c r="L119" s="67"/>
      <c r="M119" s="67">
        <v>40</v>
      </c>
      <c r="N119" s="69" t="s">
        <v>269</v>
      </c>
    </row>
    <row r="120" spans="1:14" x14ac:dyDescent="0.2">
      <c r="A120" s="63" t="s">
        <v>38</v>
      </c>
      <c r="B120" s="64">
        <v>411</v>
      </c>
      <c r="C120" s="65" t="s">
        <v>24</v>
      </c>
      <c r="D120" s="63" t="s">
        <v>62</v>
      </c>
      <c r="E120" s="63" t="s">
        <v>117</v>
      </c>
      <c r="F120" s="66" t="s">
        <v>156</v>
      </c>
      <c r="G120" s="67"/>
      <c r="H120" s="67"/>
      <c r="I120" s="67">
        <v>61</v>
      </c>
      <c r="J120" s="67"/>
      <c r="K120" s="80">
        <f>SUM(Tabulka13[[#This Row],[Pracovny m2]:[Ostatní m2]])</f>
        <v>61</v>
      </c>
      <c r="L120" s="67"/>
      <c r="M120" s="67">
        <v>40</v>
      </c>
      <c r="N120" s="69" t="s">
        <v>269</v>
      </c>
    </row>
    <row r="121" spans="1:14" x14ac:dyDescent="0.2">
      <c r="A121" s="63" t="s">
        <v>38</v>
      </c>
      <c r="B121" s="64">
        <v>412</v>
      </c>
      <c r="C121" s="65" t="s">
        <v>48</v>
      </c>
      <c r="D121" s="63" t="s">
        <v>62</v>
      </c>
      <c r="E121" s="63" t="s">
        <v>49</v>
      </c>
      <c r="F121" s="66" t="s">
        <v>156</v>
      </c>
      <c r="G121" s="67"/>
      <c r="H121" s="67">
        <v>93</v>
      </c>
      <c r="I121" s="67"/>
      <c r="J121" s="67"/>
      <c r="K121" s="80">
        <f>SUM(Tabulka13[[#This Row],[Pracovny m2]:[Ostatní m2]])</f>
        <v>93</v>
      </c>
      <c r="L121" s="67"/>
      <c r="M121" s="67">
        <v>30</v>
      </c>
      <c r="N121" s="69" t="s">
        <v>269</v>
      </c>
    </row>
    <row r="122" spans="1:14" x14ac:dyDescent="0.2">
      <c r="A122" s="63" t="s">
        <v>38</v>
      </c>
      <c r="B122" s="64">
        <v>413</v>
      </c>
      <c r="C122" s="65" t="s">
        <v>108</v>
      </c>
      <c r="D122" s="63" t="s">
        <v>62</v>
      </c>
      <c r="E122" s="63" t="s">
        <v>382</v>
      </c>
      <c r="F122" s="66" t="s">
        <v>156</v>
      </c>
      <c r="G122" s="67"/>
      <c r="H122" s="67"/>
      <c r="I122" s="67"/>
      <c r="J122" s="67">
        <v>20</v>
      </c>
      <c r="K122" s="80">
        <f>SUM(Tabulka13[[#This Row],[Pracovny m2]:[Ostatní m2]])</f>
        <v>20</v>
      </c>
      <c r="L122" s="109" t="s">
        <v>375</v>
      </c>
      <c r="M122" s="67"/>
      <c r="N122" s="69"/>
    </row>
    <row r="123" spans="1:14" ht="51" x14ac:dyDescent="0.2">
      <c r="A123" s="63" t="s">
        <v>38</v>
      </c>
      <c r="B123" s="64">
        <v>414</v>
      </c>
      <c r="C123" s="65" t="s">
        <v>24</v>
      </c>
      <c r="D123" s="63" t="s">
        <v>62</v>
      </c>
      <c r="E123" s="63" t="s">
        <v>42</v>
      </c>
      <c r="F123" s="66" t="s">
        <v>156</v>
      </c>
      <c r="G123" s="67"/>
      <c r="H123" s="67"/>
      <c r="I123" s="67">
        <v>50</v>
      </c>
      <c r="J123" s="67"/>
      <c r="K123" s="80">
        <f>SUM(Tabulka13[[#This Row],[Pracovny m2]:[Ostatní m2]])</f>
        <v>50</v>
      </c>
      <c r="L123" s="67"/>
      <c r="M123" s="67">
        <v>40</v>
      </c>
      <c r="N123" s="69" t="s">
        <v>384</v>
      </c>
    </row>
    <row r="124" spans="1:14" x14ac:dyDescent="0.2">
      <c r="A124" s="63" t="s">
        <v>38</v>
      </c>
      <c r="B124" s="64">
        <v>415</v>
      </c>
      <c r="C124" s="65" t="s">
        <v>6</v>
      </c>
      <c r="D124" s="63" t="s">
        <v>62</v>
      </c>
      <c r="E124" s="63" t="s">
        <v>110</v>
      </c>
      <c r="F124" s="66" t="s">
        <v>156</v>
      </c>
      <c r="G124" s="67"/>
      <c r="H124" s="67"/>
      <c r="I124" s="67"/>
      <c r="J124" s="67">
        <v>75</v>
      </c>
      <c r="K124" s="80">
        <f>SUM(Tabulka13[[#This Row],[Pracovny m2]:[Ostatní m2]])</f>
        <v>75</v>
      </c>
      <c r="L124" s="67"/>
      <c r="M124" s="67"/>
      <c r="N124" s="69"/>
    </row>
    <row r="125" spans="1:14" x14ac:dyDescent="0.2">
      <c r="A125" s="63" t="s">
        <v>38</v>
      </c>
      <c r="B125" s="64">
        <v>416</v>
      </c>
      <c r="C125" s="65" t="s">
        <v>21</v>
      </c>
      <c r="D125" s="63" t="s">
        <v>62</v>
      </c>
      <c r="E125" s="63" t="s">
        <v>110</v>
      </c>
      <c r="F125" s="66" t="s">
        <v>156</v>
      </c>
      <c r="G125" s="67"/>
      <c r="H125" s="67"/>
      <c r="I125" s="67"/>
      <c r="J125" s="67">
        <v>16</v>
      </c>
      <c r="K125" s="80">
        <f>SUM(Tabulka13[[#This Row],[Pracovny m2]:[Ostatní m2]])</f>
        <v>16</v>
      </c>
      <c r="L125" s="67"/>
      <c r="M125" s="67"/>
      <c r="N125" s="69"/>
    </row>
    <row r="126" spans="1:14" x14ac:dyDescent="0.2">
      <c r="A126" s="96" t="s">
        <v>346</v>
      </c>
      <c r="B126" s="95"/>
      <c r="C126" s="96"/>
      <c r="D126" s="94"/>
      <c r="E126" s="94"/>
      <c r="F126" s="97"/>
      <c r="G126" s="98">
        <f t="shared" ref="G126:L126" si="6">SUBTOTAL(109,G110:G125)</f>
        <v>93</v>
      </c>
      <c r="H126" s="98">
        <f t="shared" si="6"/>
        <v>93</v>
      </c>
      <c r="I126" s="98">
        <f t="shared" si="6"/>
        <v>172</v>
      </c>
      <c r="J126" s="98">
        <f t="shared" si="6"/>
        <v>262</v>
      </c>
      <c r="K126" s="98">
        <f t="shared" si="6"/>
        <v>620</v>
      </c>
      <c r="L126" s="98">
        <f t="shared" si="6"/>
        <v>27</v>
      </c>
      <c r="M126" s="98">
        <v>150</v>
      </c>
      <c r="N126" s="95" t="s">
        <v>348</v>
      </c>
    </row>
    <row r="127" spans="1:14" x14ac:dyDescent="0.2">
      <c r="A127" s="63" t="s">
        <v>154</v>
      </c>
      <c r="B127" s="64">
        <v>501</v>
      </c>
      <c r="C127" s="65" t="s">
        <v>18</v>
      </c>
      <c r="D127" s="63" t="s">
        <v>62</v>
      </c>
      <c r="E127" s="63" t="s">
        <v>19</v>
      </c>
      <c r="F127" s="66" t="s">
        <v>75</v>
      </c>
      <c r="G127" s="67"/>
      <c r="H127" s="67"/>
      <c r="I127" s="67"/>
      <c r="J127" s="67"/>
      <c r="K127" s="81">
        <f>SUM(Tabulka13[[#This Row],[Pracovny m2]:[Ostatní m2]])</f>
        <v>0</v>
      </c>
      <c r="L127" s="67"/>
      <c r="M127" s="67"/>
      <c r="N127" s="69" t="s">
        <v>158</v>
      </c>
    </row>
    <row r="128" spans="1:14" x14ac:dyDescent="0.2">
      <c r="A128" s="63" t="s">
        <v>154</v>
      </c>
      <c r="B128" s="64">
        <v>502</v>
      </c>
      <c r="C128" s="65" t="s">
        <v>108</v>
      </c>
      <c r="D128" s="63" t="s">
        <v>62</v>
      </c>
      <c r="E128" s="63" t="s">
        <v>145</v>
      </c>
      <c r="F128" s="66" t="s">
        <v>156</v>
      </c>
      <c r="G128" s="67"/>
      <c r="H128" s="67"/>
      <c r="I128" s="67"/>
      <c r="J128" s="67">
        <v>28</v>
      </c>
      <c r="K128" s="81">
        <f>SUM(Tabulka13[[#This Row],[Pracovny m2]:[Ostatní m2]])</f>
        <v>28</v>
      </c>
      <c r="L128" s="67">
        <v>40</v>
      </c>
      <c r="M128" s="67"/>
      <c r="N128" s="64" t="s">
        <v>269</v>
      </c>
    </row>
    <row r="129" spans="1:14" x14ac:dyDescent="0.2">
      <c r="A129" s="63" t="s">
        <v>154</v>
      </c>
      <c r="B129" s="64">
        <v>503</v>
      </c>
      <c r="C129" s="65" t="s">
        <v>24</v>
      </c>
      <c r="D129" s="63" t="s">
        <v>62</v>
      </c>
      <c r="E129" s="63" t="s">
        <v>54</v>
      </c>
      <c r="F129" s="66" t="s">
        <v>156</v>
      </c>
      <c r="G129" s="67"/>
      <c r="H129" s="67"/>
      <c r="I129" s="67">
        <v>42</v>
      </c>
      <c r="J129" s="67"/>
      <c r="K129" s="81">
        <f>SUM(Tabulka13[[#This Row],[Pracovny m2]:[Ostatní m2]])</f>
        <v>42</v>
      </c>
      <c r="L129" s="67"/>
      <c r="M129" s="67">
        <v>15</v>
      </c>
      <c r="N129" s="69" t="s">
        <v>269</v>
      </c>
    </row>
    <row r="130" spans="1:14" x14ac:dyDescent="0.2">
      <c r="A130" s="63" t="s">
        <v>154</v>
      </c>
      <c r="B130" s="64">
        <v>504</v>
      </c>
      <c r="C130" s="65" t="s">
        <v>24</v>
      </c>
      <c r="D130" s="63" t="s">
        <v>62</v>
      </c>
      <c r="E130" s="63" t="s">
        <v>52</v>
      </c>
      <c r="F130" s="66" t="s">
        <v>156</v>
      </c>
      <c r="G130" s="67"/>
      <c r="H130" s="67"/>
      <c r="I130" s="67">
        <v>42</v>
      </c>
      <c r="J130" s="67"/>
      <c r="K130" s="81">
        <f>SUM(Tabulka13[[#This Row],[Pracovny m2]:[Ostatní m2]])</f>
        <v>42</v>
      </c>
      <c r="L130" s="67"/>
      <c r="M130" s="67">
        <v>15</v>
      </c>
      <c r="N130" s="69" t="s">
        <v>269</v>
      </c>
    </row>
    <row r="131" spans="1:14" x14ac:dyDescent="0.2">
      <c r="A131" s="63" t="s">
        <v>154</v>
      </c>
      <c r="B131" s="64">
        <v>505</v>
      </c>
      <c r="C131" s="65" t="s">
        <v>50</v>
      </c>
      <c r="D131" s="63" t="s">
        <v>62</v>
      </c>
      <c r="E131" s="63" t="s">
        <v>51</v>
      </c>
      <c r="F131" s="66" t="s">
        <v>156</v>
      </c>
      <c r="G131" s="67"/>
      <c r="H131" s="67"/>
      <c r="I131" s="67">
        <v>156</v>
      </c>
      <c r="J131" s="67"/>
      <c r="K131" s="81">
        <f>SUM(Tabulka13[[#This Row],[Pracovny m2]:[Ostatní m2]])</f>
        <v>156</v>
      </c>
      <c r="L131" s="67"/>
      <c r="M131" s="67">
        <v>100</v>
      </c>
      <c r="N131" s="69" t="s">
        <v>269</v>
      </c>
    </row>
    <row r="132" spans="1:14" x14ac:dyDescent="0.2">
      <c r="A132" s="63" t="s">
        <v>154</v>
      </c>
      <c r="B132" s="64">
        <v>506</v>
      </c>
      <c r="C132" s="65" t="s">
        <v>24</v>
      </c>
      <c r="D132" s="63" t="s">
        <v>62</v>
      </c>
      <c r="E132" s="63" t="s">
        <v>42</v>
      </c>
      <c r="F132" s="66" t="s">
        <v>156</v>
      </c>
      <c r="G132" s="67"/>
      <c r="H132" s="67"/>
      <c r="I132" s="67">
        <v>50</v>
      </c>
      <c r="J132" s="67"/>
      <c r="K132" s="81">
        <f>SUM(Tabulka13[[#This Row],[Pracovny m2]:[Ostatní m2]])</f>
        <v>50</v>
      </c>
      <c r="L132" s="67"/>
      <c r="M132" s="67">
        <v>25</v>
      </c>
      <c r="N132" s="69"/>
    </row>
    <row r="133" spans="1:14" x14ac:dyDescent="0.2">
      <c r="A133" s="63" t="s">
        <v>154</v>
      </c>
      <c r="B133" s="64">
        <v>507</v>
      </c>
      <c r="C133" s="65" t="s">
        <v>24</v>
      </c>
      <c r="D133" s="63" t="s">
        <v>62</v>
      </c>
      <c r="E133" s="63" t="s">
        <v>115</v>
      </c>
      <c r="F133" s="66" t="s">
        <v>156</v>
      </c>
      <c r="G133" s="67"/>
      <c r="H133" s="67"/>
      <c r="I133" s="67">
        <v>42</v>
      </c>
      <c r="J133" s="67"/>
      <c r="K133" s="81">
        <f>SUM(Tabulka13[[#This Row],[Pracovny m2]:[Ostatní m2]])</f>
        <v>42</v>
      </c>
      <c r="L133" s="67"/>
      <c r="M133" s="67">
        <v>15</v>
      </c>
      <c r="N133" s="69" t="s">
        <v>269</v>
      </c>
    </row>
    <row r="134" spans="1:14" x14ac:dyDescent="0.2">
      <c r="A134" s="63" t="s">
        <v>154</v>
      </c>
      <c r="B134" s="64">
        <v>508</v>
      </c>
      <c r="C134" s="65" t="s">
        <v>24</v>
      </c>
      <c r="D134" s="63" t="s">
        <v>62</v>
      </c>
      <c r="E134" s="63" t="s">
        <v>53</v>
      </c>
      <c r="F134" s="66" t="s">
        <v>156</v>
      </c>
      <c r="G134" s="67"/>
      <c r="H134" s="67"/>
      <c r="I134" s="67">
        <v>42</v>
      </c>
      <c r="J134" s="67"/>
      <c r="K134" s="81">
        <f>SUM(Tabulka13[[#This Row],[Pracovny m2]:[Ostatní m2]])</f>
        <v>42</v>
      </c>
      <c r="L134" s="67"/>
      <c r="M134" s="67">
        <v>15</v>
      </c>
      <c r="N134" s="69" t="s">
        <v>269</v>
      </c>
    </row>
    <row r="135" spans="1:14" x14ac:dyDescent="0.2">
      <c r="A135" s="63" t="s">
        <v>154</v>
      </c>
      <c r="B135" s="64">
        <v>509</v>
      </c>
      <c r="C135" s="65" t="s">
        <v>24</v>
      </c>
      <c r="D135" s="63" t="s">
        <v>62</v>
      </c>
      <c r="E135" s="63" t="s">
        <v>47</v>
      </c>
      <c r="F135" s="66" t="s">
        <v>156</v>
      </c>
      <c r="G135" s="67"/>
      <c r="H135" s="67"/>
      <c r="I135" s="67">
        <v>42</v>
      </c>
      <c r="J135" s="67"/>
      <c r="K135" s="81">
        <f>SUM(Tabulka13[[#This Row],[Pracovny m2]:[Ostatní m2]])</f>
        <v>42</v>
      </c>
      <c r="L135" s="67"/>
      <c r="M135" s="67">
        <v>15</v>
      </c>
      <c r="N135" s="69" t="s">
        <v>269</v>
      </c>
    </row>
    <row r="136" spans="1:14" x14ac:dyDescent="0.2">
      <c r="A136" s="63" t="s">
        <v>154</v>
      </c>
      <c r="B136" s="64">
        <v>510</v>
      </c>
      <c r="C136" s="65" t="s">
        <v>24</v>
      </c>
      <c r="D136" s="63" t="s">
        <v>62</v>
      </c>
      <c r="E136" s="63" t="s">
        <v>46</v>
      </c>
      <c r="F136" s="66" t="s">
        <v>156</v>
      </c>
      <c r="G136" s="67"/>
      <c r="H136" s="67"/>
      <c r="I136" s="67">
        <v>42</v>
      </c>
      <c r="J136" s="67"/>
      <c r="K136" s="81">
        <f>SUM(Tabulka13[[#This Row],[Pracovny m2]:[Ostatní m2]])</f>
        <v>42</v>
      </c>
      <c r="L136" s="67"/>
      <c r="M136" s="67">
        <v>15</v>
      </c>
      <c r="N136" s="69" t="s">
        <v>269</v>
      </c>
    </row>
    <row r="137" spans="1:14" x14ac:dyDescent="0.2">
      <c r="A137" s="63" t="s">
        <v>154</v>
      </c>
      <c r="B137" s="64">
        <v>511</v>
      </c>
      <c r="C137" s="65" t="s">
        <v>24</v>
      </c>
      <c r="D137" s="63" t="s">
        <v>62</v>
      </c>
      <c r="E137" s="63" t="s">
        <v>116</v>
      </c>
      <c r="F137" s="66" t="s">
        <v>156</v>
      </c>
      <c r="G137" s="67"/>
      <c r="H137" s="67"/>
      <c r="I137" s="67">
        <v>42</v>
      </c>
      <c r="J137" s="67"/>
      <c r="K137" s="81">
        <f>SUM(Tabulka13[[#This Row],[Pracovny m2]:[Ostatní m2]])</f>
        <v>42</v>
      </c>
      <c r="L137" s="67"/>
      <c r="M137" s="67">
        <v>15</v>
      </c>
      <c r="N137" s="69" t="s">
        <v>269</v>
      </c>
    </row>
    <row r="138" spans="1:14" x14ac:dyDescent="0.2">
      <c r="A138" s="63" t="s">
        <v>154</v>
      </c>
      <c r="B138" s="64">
        <v>512</v>
      </c>
      <c r="C138" s="65" t="s">
        <v>24</v>
      </c>
      <c r="D138" s="63" t="s">
        <v>62</v>
      </c>
      <c r="E138" s="63" t="s">
        <v>45</v>
      </c>
      <c r="F138" s="66" t="s">
        <v>156</v>
      </c>
      <c r="G138" s="67"/>
      <c r="H138" s="67"/>
      <c r="I138" s="67">
        <v>30</v>
      </c>
      <c r="J138" s="67"/>
      <c r="K138" s="81">
        <f>SUM(Tabulka13[[#This Row],[Pracovny m2]:[Ostatní m2]])</f>
        <v>30</v>
      </c>
      <c r="L138" s="67"/>
      <c r="M138" s="67">
        <v>15</v>
      </c>
      <c r="N138" s="69" t="s">
        <v>269</v>
      </c>
    </row>
    <row r="139" spans="1:14" x14ac:dyDescent="0.2">
      <c r="A139" s="63" t="s">
        <v>154</v>
      </c>
      <c r="B139" s="64">
        <v>513</v>
      </c>
      <c r="C139" s="65" t="s">
        <v>21</v>
      </c>
      <c r="D139" s="63" t="s">
        <v>62</v>
      </c>
      <c r="E139" s="63" t="s">
        <v>153</v>
      </c>
      <c r="F139" s="66" t="s">
        <v>156</v>
      </c>
      <c r="G139" s="67"/>
      <c r="H139" s="67"/>
      <c r="I139" s="67"/>
      <c r="J139" s="67">
        <v>12</v>
      </c>
      <c r="K139" s="81">
        <f>SUM(Tabulka13[[#This Row],[Pracovny m2]:[Ostatní m2]])</f>
        <v>12</v>
      </c>
      <c r="L139" s="67"/>
      <c r="M139" s="67"/>
      <c r="N139" s="69"/>
    </row>
    <row r="140" spans="1:14" x14ac:dyDescent="0.2">
      <c r="A140" s="63" t="s">
        <v>154</v>
      </c>
      <c r="B140" s="64">
        <v>514</v>
      </c>
      <c r="C140" s="65" t="s">
        <v>21</v>
      </c>
      <c r="D140" s="63" t="s">
        <v>62</v>
      </c>
      <c r="E140" s="63" t="s">
        <v>153</v>
      </c>
      <c r="F140" s="66" t="s">
        <v>156</v>
      </c>
      <c r="G140" s="67"/>
      <c r="H140" s="67"/>
      <c r="I140" s="67"/>
      <c r="J140" s="67">
        <v>23</v>
      </c>
      <c r="K140" s="81">
        <f>SUM(Tabulka13[[#This Row],[Pracovny m2]:[Ostatní m2]])</f>
        <v>23</v>
      </c>
      <c r="L140" s="67"/>
      <c r="M140" s="67"/>
      <c r="N140" s="69"/>
    </row>
    <row r="141" spans="1:14" x14ac:dyDescent="0.2">
      <c r="A141" s="63" t="s">
        <v>154</v>
      </c>
      <c r="B141" s="64">
        <v>515</v>
      </c>
      <c r="C141" s="65" t="s">
        <v>6</v>
      </c>
      <c r="D141" s="63" t="s">
        <v>63</v>
      </c>
      <c r="E141" s="63" t="s">
        <v>298</v>
      </c>
      <c r="F141" s="66" t="s">
        <v>75</v>
      </c>
      <c r="G141" s="67"/>
      <c r="H141" s="67"/>
      <c r="I141" s="67"/>
      <c r="J141" s="67"/>
      <c r="K141" s="81">
        <f>SUM(Tabulka13[[#This Row],[Pracovny m2]:[Ostatní m2]])</f>
        <v>0</v>
      </c>
      <c r="L141" s="67"/>
      <c r="M141" s="67"/>
      <c r="N141" s="64" t="s">
        <v>297</v>
      </c>
    </row>
    <row r="142" spans="1:14" x14ac:dyDescent="0.2">
      <c r="A142" s="63" t="s">
        <v>154</v>
      </c>
      <c r="B142" s="64">
        <v>516</v>
      </c>
      <c r="C142" s="65" t="s">
        <v>6</v>
      </c>
      <c r="D142" s="63" t="s">
        <v>62</v>
      </c>
      <c r="E142" s="63" t="s">
        <v>110</v>
      </c>
      <c r="F142" s="66" t="s">
        <v>156</v>
      </c>
      <c r="G142" s="67"/>
      <c r="H142" s="73"/>
      <c r="I142" s="73"/>
      <c r="J142" s="73">
        <v>27</v>
      </c>
      <c r="K142" s="81">
        <f>SUM(Tabulka13[[#This Row],[Pracovny m2]:[Ostatní m2]])</f>
        <v>27</v>
      </c>
      <c r="L142" s="73"/>
      <c r="M142" s="73"/>
      <c r="N142" s="74"/>
    </row>
    <row r="143" spans="1:14" x14ac:dyDescent="0.2">
      <c r="A143" s="96" t="s">
        <v>347</v>
      </c>
      <c r="B143" s="95"/>
      <c r="C143" s="96"/>
      <c r="D143" s="94"/>
      <c r="E143" s="94"/>
      <c r="F143" s="97"/>
      <c r="G143" s="98">
        <f>SUBTOTAL(109,G127:G142)</f>
        <v>0</v>
      </c>
      <c r="H143" s="98">
        <f t="shared" ref="H143:M143" si="7">SUBTOTAL(109,H127:H142)</f>
        <v>0</v>
      </c>
      <c r="I143" s="98">
        <f t="shared" si="7"/>
        <v>530</v>
      </c>
      <c r="J143" s="98">
        <f t="shared" si="7"/>
        <v>90</v>
      </c>
      <c r="K143" s="98">
        <f t="shared" si="7"/>
        <v>620</v>
      </c>
      <c r="L143" s="98">
        <f t="shared" si="7"/>
        <v>40</v>
      </c>
      <c r="M143" s="98">
        <f t="shared" si="7"/>
        <v>245</v>
      </c>
      <c r="N143" s="95" t="s">
        <v>348</v>
      </c>
    </row>
    <row r="144" spans="1:14" x14ac:dyDescent="0.2">
      <c r="A144" s="71" t="s">
        <v>160</v>
      </c>
      <c r="B144" s="82"/>
      <c r="C144" s="65" t="s">
        <v>301</v>
      </c>
      <c r="D144" s="71" t="s">
        <v>162</v>
      </c>
      <c r="E144" s="71" t="s">
        <v>161</v>
      </c>
      <c r="F144" s="72" t="s">
        <v>10</v>
      </c>
      <c r="G144" s="73"/>
      <c r="H144" s="73"/>
      <c r="I144" s="73"/>
      <c r="J144" s="73"/>
      <c r="K144" s="81">
        <f>SUM(Tabulka13[[#This Row],[Pracovny m2]:[Ostatní m2]])</f>
        <v>0</v>
      </c>
      <c r="L144" s="73"/>
      <c r="M144" s="73"/>
      <c r="N144" s="69" t="s">
        <v>302</v>
      </c>
    </row>
    <row r="145" spans="1:14" x14ac:dyDescent="0.2">
      <c r="A145" s="90"/>
      <c r="B145" s="91"/>
      <c r="C145" s="92"/>
      <c r="D145" s="90"/>
      <c r="E145" s="90"/>
      <c r="F145" s="93"/>
      <c r="G145" s="78"/>
      <c r="H145" s="78"/>
      <c r="I145" s="78"/>
      <c r="J145" s="78"/>
      <c r="K145" s="81">
        <f>SUM(Tabulka13[[#This Row],[Pracovny m2]:[Ostatní m2]])</f>
        <v>0</v>
      </c>
      <c r="L145" s="78"/>
      <c r="M145" s="78"/>
      <c r="N145" s="89"/>
    </row>
    <row r="146" spans="1:14" x14ac:dyDescent="0.2">
      <c r="A146" s="83" t="s">
        <v>74</v>
      </c>
      <c r="B146" s="84"/>
      <c r="C146" s="85"/>
      <c r="D146" s="83"/>
      <c r="E146" s="83"/>
      <c r="F146" s="86"/>
      <c r="G146" s="87">
        <f>SUBTOTAL(109,Tabulka13[Pracovny m2])</f>
        <v>507</v>
      </c>
      <c r="H146" s="87">
        <f>SUBTOTAL(109,Tabulka13[Laboratoře m2])</f>
        <v>93</v>
      </c>
      <c r="I146" s="87">
        <f>SUBTOTAL(109,Tabulka13[Výuka m2])</f>
        <v>2462</v>
      </c>
      <c r="J146" s="87">
        <f>SUBTOTAL(109,Tabulka13[Ostatní m2])</f>
        <v>1209</v>
      </c>
      <c r="K146" s="88">
        <f>SUBTOTAL(109,Tabulka13[Plochy celkem])</f>
        <v>4271</v>
      </c>
      <c r="L146" s="87">
        <f>SUBTOTAL(109,Tabulka13[Počet prac. / míst])</f>
        <v>148</v>
      </c>
      <c r="M146" s="87"/>
      <c r="N146" s="89"/>
    </row>
    <row r="148" spans="1:14" ht="66" customHeight="1" x14ac:dyDescent="0.2">
      <c r="A148" s="110" t="s">
        <v>387</v>
      </c>
      <c r="B148" s="120" t="s">
        <v>386</v>
      </c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51" spans="1:14" ht="15" x14ac:dyDescent="0.25">
      <c r="A151" s="2"/>
      <c r="B151" s="7"/>
      <c r="C151" s="4" t="s">
        <v>388</v>
      </c>
      <c r="D151" t="s">
        <v>62</v>
      </c>
      <c r="E151" s="1" t="s">
        <v>55</v>
      </c>
      <c r="F151" s="1"/>
    </row>
    <row r="152" spans="1:14" ht="15" x14ac:dyDescent="0.25">
      <c r="A152" s="3"/>
      <c r="B152" s="8"/>
      <c r="D152" t="s">
        <v>63</v>
      </c>
      <c r="E152" s="1" t="s">
        <v>56</v>
      </c>
      <c r="F152" s="1"/>
    </row>
    <row r="153" spans="1:14" ht="15" x14ac:dyDescent="0.25">
      <c r="D153" t="s">
        <v>65</v>
      </c>
      <c r="E153" s="1" t="s">
        <v>57</v>
      </c>
      <c r="F153" s="1"/>
    </row>
    <row r="154" spans="1:14" ht="15" x14ac:dyDescent="0.25">
      <c r="D154" t="s">
        <v>64</v>
      </c>
      <c r="E154" s="1" t="s">
        <v>58</v>
      </c>
      <c r="F154" s="1"/>
    </row>
    <row r="155" spans="1:14" ht="15" x14ac:dyDescent="0.25">
      <c r="D155" t="s">
        <v>66</v>
      </c>
      <c r="E155" s="1" t="s">
        <v>59</v>
      </c>
      <c r="F155" s="1"/>
    </row>
    <row r="156" spans="1:14" ht="15" x14ac:dyDescent="0.25">
      <c r="D156" t="s">
        <v>67</v>
      </c>
      <c r="E156" s="1" t="s">
        <v>68</v>
      </c>
      <c r="F156" s="1"/>
    </row>
    <row r="157" spans="1:14" x14ac:dyDescent="0.2">
      <c r="A157" s="3"/>
      <c r="B157" s="8"/>
    </row>
  </sheetData>
  <sheetProtection password="EFF9" sheet="1" objects="1" scenarios="1"/>
  <mergeCells count="2">
    <mergeCell ref="D1:N1"/>
    <mergeCell ref="B148:N148"/>
  </mergeCells>
  <conditionalFormatting sqref="K4 K60:K79 K81:K108 K127:K142 K53 K55:K56 K58 K40:K41 K43:K51 K119:K125 K110:K117">
    <cfRule type="cellIs" dxfId="59" priority="9" operator="equal">
      <formula>0</formula>
    </cfRule>
  </conditionalFormatting>
  <conditionalFormatting sqref="K4:K5 K20:K31 K7:K18 K33:K38">
    <cfRule type="cellIs" dxfId="58" priority="8" operator="equal">
      <formula>0</formula>
    </cfRule>
  </conditionalFormatting>
  <conditionalFormatting sqref="K144">
    <cfRule type="cellIs" dxfId="57" priority="7" operator="equal">
      <formula>0</formula>
    </cfRule>
  </conditionalFormatting>
  <conditionalFormatting sqref="K52">
    <cfRule type="cellIs" dxfId="56" priority="6" operator="equal">
      <formula>0</formula>
    </cfRule>
  </conditionalFormatting>
  <conditionalFormatting sqref="K39">
    <cfRule type="cellIs" dxfId="55" priority="5" operator="equal">
      <formula>0</formula>
    </cfRule>
  </conditionalFormatting>
  <conditionalFormatting sqref="K54">
    <cfRule type="cellIs" dxfId="54" priority="4" operator="equal">
      <formula>0</formula>
    </cfRule>
  </conditionalFormatting>
  <conditionalFormatting sqref="K57">
    <cfRule type="cellIs" dxfId="53" priority="3" operator="equal">
      <formula>0</formula>
    </cfRule>
  </conditionalFormatting>
  <conditionalFormatting sqref="K42">
    <cfRule type="cellIs" dxfId="52" priority="2" operator="equal">
      <formula>0</formula>
    </cfRule>
  </conditionalFormatting>
  <conditionalFormatting sqref="K118">
    <cfRule type="cellIs" dxfId="51" priority="1" operator="equal">
      <formula>0</formula>
    </cfRule>
  </conditionalFormatting>
  <pageMargins left="0.70866141732283472" right="0.70866141732283472" top="0.78740157480314965" bottom="1.1811023622047245" header="0.31496062992125984" footer="0.70866141732283472"/>
  <pageSetup paperSize="8" scale="96" fitToHeight="0" orientation="landscape" horizontalDpi="300" verticalDpi="300" r:id="rId1"/>
  <headerFooter>
    <oddFooter>&amp;L&amp;10Veřejná zakázka „Generální projektant Komplexního simulačního centra MU“  &amp;C&amp;10Příloha č. 1 B – Stavební program - plochy tabulková část&amp;R&amp;10&amp;P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opLeftCell="A4" zoomScaleNormal="100" workbookViewId="0">
      <selection activeCell="A21" sqref="A21"/>
    </sheetView>
  </sheetViews>
  <sheetFormatPr defaultRowHeight="15" x14ac:dyDescent="0.25"/>
  <cols>
    <col min="1" max="1" width="80" style="106" customWidth="1"/>
    <col min="2" max="2" width="56.5703125" style="104" customWidth="1"/>
    <col min="3" max="3" width="88.42578125" style="104" customWidth="1"/>
    <col min="4" max="16384" width="9.140625" style="104"/>
  </cols>
  <sheetData>
    <row r="1" spans="1:1" x14ac:dyDescent="0.25">
      <c r="A1" s="103" t="s">
        <v>391</v>
      </c>
    </row>
    <row r="3" spans="1:1" ht="30" x14ac:dyDescent="0.25">
      <c r="A3" s="107" t="s">
        <v>336</v>
      </c>
    </row>
    <row r="4" spans="1:1" x14ac:dyDescent="0.25">
      <c r="A4" s="107" t="s">
        <v>134</v>
      </c>
    </row>
    <row r="5" spans="1:1" x14ac:dyDescent="0.25">
      <c r="A5" s="107" t="s">
        <v>307</v>
      </c>
    </row>
    <row r="6" spans="1:1" ht="30" x14ac:dyDescent="0.25">
      <c r="A6" s="107" t="s">
        <v>222</v>
      </c>
    </row>
    <row r="7" spans="1:1" x14ac:dyDescent="0.25">
      <c r="A7" s="107" t="s">
        <v>308</v>
      </c>
    </row>
    <row r="8" spans="1:1" x14ac:dyDescent="0.25">
      <c r="A8" s="107" t="s">
        <v>221</v>
      </c>
    </row>
    <row r="9" spans="1:1" s="105" customFormat="1" x14ac:dyDescent="0.25">
      <c r="A9" s="107" t="s">
        <v>226</v>
      </c>
    </row>
    <row r="10" spans="1:1" ht="45" x14ac:dyDescent="0.25">
      <c r="A10" s="107" t="s">
        <v>334</v>
      </c>
    </row>
    <row r="11" spans="1:1" x14ac:dyDescent="0.25">
      <c r="A11" s="107" t="s">
        <v>335</v>
      </c>
    </row>
    <row r="12" spans="1:1" x14ac:dyDescent="0.25">
      <c r="A12" s="107" t="s">
        <v>157</v>
      </c>
    </row>
    <row r="13" spans="1:1" x14ac:dyDescent="0.25">
      <c r="A13" s="107" t="s">
        <v>214</v>
      </c>
    </row>
    <row r="14" spans="1:1" x14ac:dyDescent="0.25">
      <c r="A14" s="107" t="s">
        <v>312</v>
      </c>
    </row>
    <row r="15" spans="1:1" x14ac:dyDescent="0.25">
      <c r="A15" s="107" t="s">
        <v>309</v>
      </c>
    </row>
    <row r="16" spans="1:1" x14ac:dyDescent="0.25">
      <c r="A16" s="107" t="s">
        <v>310</v>
      </c>
    </row>
    <row r="17" spans="1:1" ht="30" x14ac:dyDescent="0.25">
      <c r="A17" s="107" t="s">
        <v>215</v>
      </c>
    </row>
    <row r="18" spans="1:1" x14ac:dyDescent="0.25">
      <c r="A18" s="107" t="s">
        <v>216</v>
      </c>
    </row>
    <row r="19" spans="1:1" x14ac:dyDescent="0.25">
      <c r="A19" s="107" t="s">
        <v>217</v>
      </c>
    </row>
    <row r="20" spans="1:1" ht="30" x14ac:dyDescent="0.25">
      <c r="A20" s="107" t="s">
        <v>218</v>
      </c>
    </row>
    <row r="21" spans="1:1" ht="33.75" customHeight="1" x14ac:dyDescent="0.25">
      <c r="A21" s="107" t="s">
        <v>313</v>
      </c>
    </row>
    <row r="22" spans="1:1" x14ac:dyDescent="0.25">
      <c r="A22" s="107" t="s">
        <v>219</v>
      </c>
    </row>
    <row r="23" spans="1:1" x14ac:dyDescent="0.25">
      <c r="A23" s="107" t="s">
        <v>220</v>
      </c>
    </row>
    <row r="24" spans="1:1" ht="30" x14ac:dyDescent="0.25">
      <c r="A24" s="107" t="s">
        <v>311</v>
      </c>
    </row>
    <row r="25" spans="1:1" ht="30" x14ac:dyDescent="0.25">
      <c r="A25" s="108" t="s">
        <v>339</v>
      </c>
    </row>
    <row r="26" spans="1:1" x14ac:dyDescent="0.25">
      <c r="A26" s="108" t="s">
        <v>149</v>
      </c>
    </row>
    <row r="27" spans="1:1" x14ac:dyDescent="0.25">
      <c r="A27" s="108" t="s">
        <v>150</v>
      </c>
    </row>
    <row r="28" spans="1:1" x14ac:dyDescent="0.25">
      <c r="A28" s="108" t="s">
        <v>331</v>
      </c>
    </row>
    <row r="29" spans="1:1" ht="30" x14ac:dyDescent="0.25">
      <c r="A29" s="108" t="s">
        <v>224</v>
      </c>
    </row>
    <row r="30" spans="1:1" x14ac:dyDescent="0.25">
      <c r="A30" s="108" t="s">
        <v>223</v>
      </c>
    </row>
    <row r="31" spans="1:1" ht="30" x14ac:dyDescent="0.25">
      <c r="A31" s="108" t="s">
        <v>337</v>
      </c>
    </row>
    <row r="32" spans="1:1" ht="30" x14ac:dyDescent="0.25">
      <c r="A32" s="108" t="s">
        <v>332</v>
      </c>
    </row>
    <row r="33" spans="1:1" x14ac:dyDescent="0.25">
      <c r="A33" s="108" t="s">
        <v>333</v>
      </c>
    </row>
    <row r="34" spans="1:1" ht="30" x14ac:dyDescent="0.25">
      <c r="A34" s="108" t="s">
        <v>225</v>
      </c>
    </row>
    <row r="35" spans="1:1" ht="30" x14ac:dyDescent="0.25">
      <c r="A35" s="108" t="s">
        <v>385</v>
      </c>
    </row>
    <row r="36" spans="1:1" ht="30" x14ac:dyDescent="0.25">
      <c r="A36" s="108" t="s">
        <v>338</v>
      </c>
    </row>
  </sheetData>
  <sheetProtection password="EFF9" sheet="1" objects="1" scenarios="1"/>
  <pageMargins left="0.86614173228346458" right="0.74803149606299213" top="0.78740157480314965" bottom="1.1811023622047245" header="0.31496062992125984" footer="0.70866141732283472"/>
  <pageSetup paperSize="9" orientation="portrait" horizontalDpi="300" verticalDpi="300" r:id="rId1"/>
  <headerFooter>
    <oddFooter>&amp;L&amp;10Veřejná zakázka „Generální projektant Komplexního simulačního centra MU“                            
Příloha č. 1 C – Stavební program - Specifické požadavky                                                          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opLeftCell="A40" zoomScale="90" zoomScaleNormal="90" workbookViewId="0">
      <selection activeCell="D69" sqref="D69"/>
    </sheetView>
  </sheetViews>
  <sheetFormatPr defaultRowHeight="15" x14ac:dyDescent="0.25"/>
  <cols>
    <col min="1" max="1" width="13.42578125" style="16" customWidth="1"/>
    <col min="2" max="2" width="44.5703125" style="16" customWidth="1"/>
    <col min="3" max="3" width="10.42578125" style="16" customWidth="1"/>
    <col min="4" max="4" width="13.42578125" style="16" customWidth="1"/>
    <col min="5" max="5" width="36.85546875" style="16" bestFit="1" customWidth="1"/>
    <col min="6" max="6" width="7.140625" style="16" customWidth="1"/>
    <col min="7" max="7" width="10.5703125" style="14" bestFit="1" customWidth="1"/>
    <col min="8" max="10" width="9.140625" style="14"/>
    <col min="11" max="16384" width="9.140625" style="16"/>
  </cols>
  <sheetData>
    <row r="1" spans="1:10" s="14" customFormat="1" ht="21" x14ac:dyDescent="0.35">
      <c r="A1" s="121" t="s">
        <v>389</v>
      </c>
      <c r="B1" s="121"/>
      <c r="C1" s="121"/>
      <c r="D1" s="121"/>
      <c r="E1" s="121"/>
      <c r="F1" s="121"/>
      <c r="G1" s="121"/>
      <c r="H1" s="117"/>
      <c r="I1" s="117"/>
      <c r="J1" s="117"/>
    </row>
    <row r="3" spans="1:10" s="14" customFormat="1" ht="60" x14ac:dyDescent="0.25">
      <c r="A3" s="15" t="s">
        <v>0</v>
      </c>
      <c r="B3" s="15" t="s">
        <v>1</v>
      </c>
      <c r="C3" s="15" t="s">
        <v>233</v>
      </c>
      <c r="D3" s="15" t="s">
        <v>234</v>
      </c>
      <c r="E3" s="15" t="s">
        <v>232</v>
      </c>
      <c r="F3" s="15" t="s">
        <v>235</v>
      </c>
      <c r="G3" s="15" t="s">
        <v>73</v>
      </c>
    </row>
    <row r="4" spans="1:10" s="14" customFormat="1" x14ac:dyDescent="0.25">
      <c r="A4" s="17" t="s">
        <v>9</v>
      </c>
      <c r="B4" s="17" t="s">
        <v>266</v>
      </c>
      <c r="C4" s="17">
        <v>500</v>
      </c>
      <c r="D4" s="102">
        <v>1</v>
      </c>
      <c r="E4" s="17" t="s">
        <v>236</v>
      </c>
      <c r="F4" s="17">
        <v>1</v>
      </c>
      <c r="G4" s="13"/>
    </row>
    <row r="5" spans="1:10" s="14" customFormat="1" ht="30" x14ac:dyDescent="0.25">
      <c r="A5" s="17" t="s">
        <v>9</v>
      </c>
      <c r="B5" s="17" t="s">
        <v>266</v>
      </c>
      <c r="C5" s="17">
        <v>500</v>
      </c>
      <c r="D5" s="102">
        <v>1</v>
      </c>
      <c r="E5" s="17" t="s">
        <v>393</v>
      </c>
      <c r="F5" s="17">
        <v>3</v>
      </c>
      <c r="G5" s="13"/>
    </row>
    <row r="6" spans="1:10" s="14" customFormat="1" x14ac:dyDescent="0.25">
      <c r="A6" s="17" t="s">
        <v>9</v>
      </c>
      <c r="B6" s="17" t="s">
        <v>266</v>
      </c>
      <c r="C6" s="17">
        <v>500</v>
      </c>
      <c r="D6" s="102">
        <v>1</v>
      </c>
      <c r="E6" s="17" t="s">
        <v>237</v>
      </c>
      <c r="F6" s="17">
        <v>3</v>
      </c>
      <c r="G6" s="13"/>
    </row>
    <row r="7" spans="1:10" s="14" customFormat="1" x14ac:dyDescent="0.25">
      <c r="A7" s="17" t="s">
        <v>9</v>
      </c>
      <c r="B7" s="17" t="s">
        <v>266</v>
      </c>
      <c r="C7" s="17">
        <v>500</v>
      </c>
      <c r="D7" s="102">
        <v>1</v>
      </c>
      <c r="E7" s="17" t="s">
        <v>238</v>
      </c>
      <c r="F7" s="17">
        <v>1</v>
      </c>
      <c r="G7" s="13"/>
    </row>
    <row r="8" spans="1:10" s="14" customFormat="1" x14ac:dyDescent="0.25">
      <c r="A8" s="17" t="s">
        <v>9</v>
      </c>
      <c r="B8" s="17" t="s">
        <v>266</v>
      </c>
      <c r="C8" s="17">
        <v>500</v>
      </c>
      <c r="D8" s="102">
        <v>1</v>
      </c>
      <c r="E8" s="17" t="s">
        <v>239</v>
      </c>
      <c r="F8" s="17">
        <v>3</v>
      </c>
      <c r="G8" s="13"/>
    </row>
    <row r="9" spans="1:10" s="14" customFormat="1" x14ac:dyDescent="0.25">
      <c r="A9" s="11" t="s">
        <v>394</v>
      </c>
      <c r="B9" s="17" t="s">
        <v>240</v>
      </c>
      <c r="C9" s="17">
        <v>50</v>
      </c>
      <c r="D9" s="102">
        <v>4</v>
      </c>
      <c r="E9" s="17" t="s">
        <v>395</v>
      </c>
      <c r="F9" s="17">
        <v>1</v>
      </c>
      <c r="G9" s="13"/>
    </row>
    <row r="10" spans="1:10" s="14" customFormat="1" x14ac:dyDescent="0.25">
      <c r="A10" s="11" t="s">
        <v>394</v>
      </c>
      <c r="B10" s="17" t="s">
        <v>240</v>
      </c>
      <c r="C10" s="17">
        <v>50</v>
      </c>
      <c r="D10" s="102">
        <v>4</v>
      </c>
      <c r="E10" s="17" t="s">
        <v>396</v>
      </c>
      <c r="F10" s="17">
        <v>2</v>
      </c>
      <c r="G10" s="13"/>
    </row>
    <row r="11" spans="1:10" s="14" customFormat="1" x14ac:dyDescent="0.25">
      <c r="A11" s="11" t="s">
        <v>394</v>
      </c>
      <c r="B11" s="17" t="s">
        <v>240</v>
      </c>
      <c r="C11" s="17">
        <v>50</v>
      </c>
      <c r="D11" s="102">
        <v>4</v>
      </c>
      <c r="E11" s="17" t="s">
        <v>397</v>
      </c>
      <c r="F11" s="17">
        <v>4</v>
      </c>
      <c r="G11" s="13"/>
    </row>
    <row r="12" spans="1:10" s="14" customFormat="1" x14ac:dyDescent="0.25">
      <c r="A12" s="11" t="s">
        <v>394</v>
      </c>
      <c r="B12" s="17" t="s">
        <v>240</v>
      </c>
      <c r="C12" s="17">
        <v>50</v>
      </c>
      <c r="D12" s="102">
        <v>4</v>
      </c>
      <c r="E12" s="17" t="s">
        <v>398</v>
      </c>
      <c r="F12" s="17">
        <v>4</v>
      </c>
      <c r="G12" s="13"/>
    </row>
    <row r="13" spans="1:10" s="14" customFormat="1" ht="60" x14ac:dyDescent="0.25">
      <c r="A13" s="11" t="s">
        <v>394</v>
      </c>
      <c r="B13" s="17" t="s">
        <v>240</v>
      </c>
      <c r="C13" s="17">
        <v>50</v>
      </c>
      <c r="D13" s="102">
        <v>4</v>
      </c>
      <c r="E13" s="17" t="s">
        <v>399</v>
      </c>
      <c r="F13" s="17">
        <v>2</v>
      </c>
      <c r="G13" s="13"/>
    </row>
    <row r="14" spans="1:10" s="14" customFormat="1" ht="30" x14ac:dyDescent="0.25">
      <c r="A14" s="11" t="s">
        <v>394</v>
      </c>
      <c r="B14" s="17" t="s">
        <v>240</v>
      </c>
      <c r="C14" s="17">
        <v>50</v>
      </c>
      <c r="D14" s="102">
        <v>4</v>
      </c>
      <c r="E14" s="17" t="s">
        <v>400</v>
      </c>
      <c r="F14" s="17">
        <v>2</v>
      </c>
      <c r="G14" s="13"/>
    </row>
    <row r="15" spans="1:10" s="14" customFormat="1" x14ac:dyDescent="0.25">
      <c r="A15" s="11" t="s">
        <v>394</v>
      </c>
      <c r="B15" s="17" t="s">
        <v>240</v>
      </c>
      <c r="C15" s="17">
        <v>50</v>
      </c>
      <c r="D15" s="102">
        <v>4</v>
      </c>
      <c r="E15" s="17" t="s">
        <v>401</v>
      </c>
      <c r="F15" s="17">
        <v>2</v>
      </c>
      <c r="G15" s="13"/>
    </row>
    <row r="16" spans="1:10" s="14" customFormat="1" ht="30" x14ac:dyDescent="0.25">
      <c r="A16" s="11" t="s">
        <v>394</v>
      </c>
      <c r="B16" s="17" t="s">
        <v>240</v>
      </c>
      <c r="C16" s="17">
        <v>50</v>
      </c>
      <c r="D16" s="102">
        <v>2</v>
      </c>
      <c r="E16" s="17" t="s">
        <v>402</v>
      </c>
      <c r="F16" s="17">
        <v>1</v>
      </c>
      <c r="G16" s="13"/>
    </row>
    <row r="17" spans="1:7" s="14" customFormat="1" x14ac:dyDescent="0.25">
      <c r="A17" s="11" t="s">
        <v>394</v>
      </c>
      <c r="B17" s="17" t="s">
        <v>240</v>
      </c>
      <c r="C17" s="17">
        <v>50</v>
      </c>
      <c r="D17" s="102">
        <v>2</v>
      </c>
      <c r="E17" s="17" t="s">
        <v>241</v>
      </c>
      <c r="F17" s="17">
        <v>1</v>
      </c>
      <c r="G17" s="13"/>
    </row>
    <row r="18" spans="1:7" s="14" customFormat="1" ht="30" x14ac:dyDescent="0.25">
      <c r="A18" s="11" t="s">
        <v>394</v>
      </c>
      <c r="B18" s="17" t="s">
        <v>240</v>
      </c>
      <c r="C18" s="17">
        <v>50</v>
      </c>
      <c r="D18" s="102">
        <v>2</v>
      </c>
      <c r="E18" s="17" t="s">
        <v>403</v>
      </c>
      <c r="F18" s="17">
        <v>2</v>
      </c>
      <c r="G18" s="13" t="s">
        <v>242</v>
      </c>
    </row>
    <row r="19" spans="1:7" s="14" customFormat="1" x14ac:dyDescent="0.25">
      <c r="A19" s="11" t="s">
        <v>394</v>
      </c>
      <c r="B19" s="17" t="s">
        <v>240</v>
      </c>
      <c r="C19" s="17">
        <v>50</v>
      </c>
      <c r="D19" s="102">
        <v>4</v>
      </c>
      <c r="E19" s="17" t="s">
        <v>243</v>
      </c>
      <c r="F19" s="17">
        <v>6</v>
      </c>
      <c r="G19" s="13"/>
    </row>
    <row r="20" spans="1:7" s="14" customFormat="1" x14ac:dyDescent="0.25">
      <c r="A20" s="11" t="s">
        <v>394</v>
      </c>
      <c r="B20" s="17" t="s">
        <v>240</v>
      </c>
      <c r="C20" s="17">
        <v>50</v>
      </c>
      <c r="D20" s="102">
        <v>1</v>
      </c>
      <c r="E20" s="17" t="s">
        <v>404</v>
      </c>
      <c r="F20" s="17">
        <v>1</v>
      </c>
      <c r="G20" s="13"/>
    </row>
    <row r="21" spans="1:7" s="14" customFormat="1" ht="60" x14ac:dyDescent="0.25">
      <c r="A21" s="11" t="s">
        <v>394</v>
      </c>
      <c r="B21" s="17" t="s">
        <v>240</v>
      </c>
      <c r="C21" s="17">
        <v>50</v>
      </c>
      <c r="D21" s="102">
        <v>4</v>
      </c>
      <c r="E21" s="17" t="s">
        <v>405</v>
      </c>
      <c r="F21" s="17">
        <v>1</v>
      </c>
      <c r="G21" s="13"/>
    </row>
    <row r="22" spans="1:7" s="14" customFormat="1" x14ac:dyDescent="0.25">
      <c r="A22" s="11" t="s">
        <v>394</v>
      </c>
      <c r="B22" s="17" t="s">
        <v>240</v>
      </c>
      <c r="C22" s="17">
        <v>50</v>
      </c>
      <c r="D22" s="102">
        <v>2</v>
      </c>
      <c r="E22" s="17" t="s">
        <v>244</v>
      </c>
      <c r="F22" s="17">
        <v>4</v>
      </c>
      <c r="G22" s="13"/>
    </row>
    <row r="23" spans="1:7" s="14" customFormat="1" x14ac:dyDescent="0.25">
      <c r="A23" s="11" t="s">
        <v>394</v>
      </c>
      <c r="B23" s="17" t="s">
        <v>240</v>
      </c>
      <c r="C23" s="17">
        <v>50</v>
      </c>
      <c r="D23" s="102">
        <v>2</v>
      </c>
      <c r="E23" s="17" t="s">
        <v>406</v>
      </c>
      <c r="F23" s="17">
        <v>1</v>
      </c>
      <c r="G23" s="13"/>
    </row>
    <row r="24" spans="1:7" s="14" customFormat="1" x14ac:dyDescent="0.25">
      <c r="A24" s="11" t="s">
        <v>394</v>
      </c>
      <c r="B24" s="17" t="s">
        <v>240</v>
      </c>
      <c r="C24" s="17">
        <v>50</v>
      </c>
      <c r="D24" s="102">
        <v>2</v>
      </c>
      <c r="E24" s="17" t="s">
        <v>245</v>
      </c>
      <c r="F24" s="17">
        <v>2</v>
      </c>
      <c r="G24" s="13"/>
    </row>
    <row r="25" spans="1:7" s="14" customFormat="1" x14ac:dyDescent="0.25">
      <c r="A25" s="11" t="s">
        <v>394</v>
      </c>
      <c r="B25" s="17" t="s">
        <v>240</v>
      </c>
      <c r="C25" s="17">
        <v>50</v>
      </c>
      <c r="D25" s="102">
        <v>2</v>
      </c>
      <c r="E25" s="17" t="s">
        <v>407</v>
      </c>
      <c r="F25" s="17">
        <v>1</v>
      </c>
      <c r="G25" s="13"/>
    </row>
    <row r="26" spans="1:7" s="14" customFormat="1" ht="30" x14ac:dyDescent="0.25">
      <c r="A26" s="11" t="s">
        <v>394</v>
      </c>
      <c r="B26" s="17" t="s">
        <v>240</v>
      </c>
      <c r="C26" s="17">
        <v>25</v>
      </c>
      <c r="D26" s="102">
        <v>2</v>
      </c>
      <c r="E26" s="17" t="s">
        <v>408</v>
      </c>
      <c r="F26" s="17">
        <v>4</v>
      </c>
      <c r="G26" s="13"/>
    </row>
    <row r="27" spans="1:7" s="14" customFormat="1" x14ac:dyDescent="0.25">
      <c r="A27" s="11" t="s">
        <v>394</v>
      </c>
      <c r="B27" s="17" t="s">
        <v>240</v>
      </c>
      <c r="C27" s="17">
        <v>25</v>
      </c>
      <c r="D27" s="102">
        <v>2</v>
      </c>
      <c r="E27" s="17" t="s">
        <v>246</v>
      </c>
      <c r="F27" s="17">
        <v>2</v>
      </c>
      <c r="G27" s="13"/>
    </row>
    <row r="28" spans="1:7" s="14" customFormat="1" x14ac:dyDescent="0.25">
      <c r="A28" s="11" t="s">
        <v>394</v>
      </c>
      <c r="B28" s="17" t="s">
        <v>247</v>
      </c>
      <c r="C28" s="17">
        <v>49</v>
      </c>
      <c r="D28" s="102">
        <v>2</v>
      </c>
      <c r="E28" s="17" t="s">
        <v>248</v>
      </c>
      <c r="F28" s="17">
        <v>1</v>
      </c>
      <c r="G28" s="13"/>
    </row>
    <row r="29" spans="1:7" s="14" customFormat="1" x14ac:dyDescent="0.25">
      <c r="A29" s="11" t="s">
        <v>394</v>
      </c>
      <c r="B29" s="17" t="s">
        <v>247</v>
      </c>
      <c r="C29" s="17">
        <v>49</v>
      </c>
      <c r="D29" s="102">
        <v>2</v>
      </c>
      <c r="E29" s="17" t="s">
        <v>249</v>
      </c>
      <c r="F29" s="17">
        <v>1</v>
      </c>
      <c r="G29" s="13"/>
    </row>
    <row r="30" spans="1:7" s="14" customFormat="1" x14ac:dyDescent="0.25">
      <c r="A30" s="11" t="s">
        <v>394</v>
      </c>
      <c r="B30" s="17" t="s">
        <v>247</v>
      </c>
      <c r="C30" s="17">
        <v>49</v>
      </c>
      <c r="D30" s="102">
        <v>2</v>
      </c>
      <c r="E30" s="17" t="s">
        <v>250</v>
      </c>
      <c r="F30" s="17">
        <v>1</v>
      </c>
      <c r="G30" s="13"/>
    </row>
    <row r="31" spans="1:7" s="14" customFormat="1" x14ac:dyDescent="0.25">
      <c r="A31" s="11" t="s">
        <v>394</v>
      </c>
      <c r="B31" s="17" t="s">
        <v>247</v>
      </c>
      <c r="C31" s="17">
        <v>49</v>
      </c>
      <c r="D31" s="102">
        <v>2</v>
      </c>
      <c r="E31" s="17" t="s">
        <v>251</v>
      </c>
      <c r="F31" s="17">
        <v>1</v>
      </c>
      <c r="G31" s="13"/>
    </row>
    <row r="32" spans="1:7" s="14" customFormat="1" x14ac:dyDescent="0.25">
      <c r="A32" s="11" t="s">
        <v>394</v>
      </c>
      <c r="B32" s="17" t="s">
        <v>247</v>
      </c>
      <c r="C32" s="17">
        <v>49</v>
      </c>
      <c r="D32" s="102">
        <v>2</v>
      </c>
      <c r="E32" s="17" t="s">
        <v>252</v>
      </c>
      <c r="F32" s="17">
        <v>1</v>
      </c>
      <c r="G32" s="13"/>
    </row>
    <row r="33" spans="1:7" s="14" customFormat="1" x14ac:dyDescent="0.25">
      <c r="A33" s="11" t="s">
        <v>394</v>
      </c>
      <c r="B33" s="17" t="s">
        <v>247</v>
      </c>
      <c r="C33" s="17">
        <v>49</v>
      </c>
      <c r="D33" s="102">
        <v>2</v>
      </c>
      <c r="E33" s="17" t="s">
        <v>253</v>
      </c>
      <c r="F33" s="17">
        <v>1</v>
      </c>
      <c r="G33" s="13"/>
    </row>
    <row r="34" spans="1:7" s="14" customFormat="1" ht="30" x14ac:dyDescent="0.25">
      <c r="A34" s="11" t="s">
        <v>148</v>
      </c>
      <c r="B34" s="17" t="s">
        <v>267</v>
      </c>
      <c r="C34" s="17">
        <v>25</v>
      </c>
      <c r="D34" s="102">
        <v>2</v>
      </c>
      <c r="E34" s="17" t="s">
        <v>409</v>
      </c>
      <c r="F34" s="17">
        <v>1</v>
      </c>
      <c r="G34" s="13"/>
    </row>
    <row r="35" spans="1:7" s="14" customFormat="1" ht="30" x14ac:dyDescent="0.25">
      <c r="A35" s="11" t="s">
        <v>148</v>
      </c>
      <c r="B35" s="17" t="s">
        <v>267</v>
      </c>
      <c r="C35" s="17">
        <v>25</v>
      </c>
      <c r="D35" s="102">
        <v>1</v>
      </c>
      <c r="E35" s="17" t="s">
        <v>410</v>
      </c>
      <c r="F35" s="17">
        <v>1</v>
      </c>
      <c r="G35" s="13"/>
    </row>
    <row r="36" spans="1:7" s="14" customFormat="1" x14ac:dyDescent="0.25">
      <c r="A36" s="11" t="s">
        <v>148</v>
      </c>
      <c r="B36" s="17" t="s">
        <v>26</v>
      </c>
      <c r="C36" s="17">
        <v>25</v>
      </c>
      <c r="D36" s="102">
        <v>2</v>
      </c>
      <c r="E36" s="17" t="s">
        <v>411</v>
      </c>
      <c r="F36" s="17">
        <v>1</v>
      </c>
      <c r="G36" s="13"/>
    </row>
    <row r="37" spans="1:7" s="14" customFormat="1" ht="30" x14ac:dyDescent="0.25">
      <c r="A37" s="11" t="s">
        <v>148</v>
      </c>
      <c r="B37" s="17" t="s">
        <v>26</v>
      </c>
      <c r="C37" s="17">
        <v>25</v>
      </c>
      <c r="D37" s="102">
        <v>1</v>
      </c>
      <c r="E37" s="17" t="s">
        <v>412</v>
      </c>
      <c r="F37" s="17">
        <v>1</v>
      </c>
      <c r="G37" s="13"/>
    </row>
    <row r="38" spans="1:7" s="14" customFormat="1" x14ac:dyDescent="0.25">
      <c r="A38" s="11" t="s">
        <v>148</v>
      </c>
      <c r="B38" s="17" t="s">
        <v>254</v>
      </c>
      <c r="C38" s="17">
        <v>16</v>
      </c>
      <c r="D38" s="102">
        <v>1</v>
      </c>
      <c r="E38" s="17" t="s">
        <v>255</v>
      </c>
      <c r="F38" s="17">
        <v>1</v>
      </c>
      <c r="G38" s="13"/>
    </row>
    <row r="39" spans="1:7" s="14" customFormat="1" x14ac:dyDescent="0.25">
      <c r="A39" s="11" t="s">
        <v>148</v>
      </c>
      <c r="B39" s="17" t="s">
        <v>256</v>
      </c>
      <c r="C39" s="17">
        <v>16</v>
      </c>
      <c r="D39" s="102">
        <v>1</v>
      </c>
      <c r="E39" s="17" t="s">
        <v>257</v>
      </c>
      <c r="F39" s="17">
        <v>1</v>
      </c>
      <c r="G39" s="13"/>
    </row>
    <row r="40" spans="1:7" s="14" customFormat="1" x14ac:dyDescent="0.25">
      <c r="A40" s="11" t="s">
        <v>394</v>
      </c>
      <c r="B40" s="17" t="s">
        <v>258</v>
      </c>
      <c r="C40" s="17">
        <v>25</v>
      </c>
      <c r="D40" s="102">
        <v>1</v>
      </c>
      <c r="E40" s="17" t="s">
        <v>413</v>
      </c>
      <c r="F40" s="17">
        <v>3</v>
      </c>
      <c r="G40" s="13"/>
    </row>
    <row r="41" spans="1:7" s="14" customFormat="1" ht="30" x14ac:dyDescent="0.25">
      <c r="A41" s="11" t="s">
        <v>394</v>
      </c>
      <c r="B41" s="17" t="s">
        <v>258</v>
      </c>
      <c r="C41" s="17">
        <v>25</v>
      </c>
      <c r="D41" s="102">
        <v>1</v>
      </c>
      <c r="E41" s="17" t="s">
        <v>414</v>
      </c>
      <c r="F41" s="17">
        <v>1</v>
      </c>
      <c r="G41" s="13"/>
    </row>
    <row r="42" spans="1:7" s="14" customFormat="1" x14ac:dyDescent="0.25">
      <c r="A42" s="11" t="s">
        <v>394</v>
      </c>
      <c r="B42" s="17" t="s">
        <v>258</v>
      </c>
      <c r="C42" s="17">
        <v>25</v>
      </c>
      <c r="D42" s="102">
        <v>1</v>
      </c>
      <c r="E42" s="17" t="s">
        <v>259</v>
      </c>
      <c r="F42" s="17">
        <v>1</v>
      </c>
      <c r="G42" s="13"/>
    </row>
    <row r="43" spans="1:7" s="14" customFormat="1" ht="30" x14ac:dyDescent="0.25">
      <c r="A43" s="11" t="s">
        <v>394</v>
      </c>
      <c r="B43" s="17" t="s">
        <v>258</v>
      </c>
      <c r="C43" s="17">
        <v>25</v>
      </c>
      <c r="D43" s="102">
        <v>1</v>
      </c>
      <c r="E43" s="17" t="s">
        <v>415</v>
      </c>
      <c r="F43" s="17">
        <v>1</v>
      </c>
      <c r="G43" s="13"/>
    </row>
    <row r="44" spans="1:7" s="14" customFormat="1" x14ac:dyDescent="0.25">
      <c r="A44" s="11" t="s">
        <v>394</v>
      </c>
      <c r="B44" s="17" t="s">
        <v>258</v>
      </c>
      <c r="C44" s="17">
        <v>25</v>
      </c>
      <c r="D44" s="102">
        <v>1</v>
      </c>
      <c r="E44" s="17" t="s">
        <v>260</v>
      </c>
      <c r="F44" s="17">
        <v>1</v>
      </c>
      <c r="G44" s="13"/>
    </row>
    <row r="45" spans="1:7" s="14" customFormat="1" x14ac:dyDescent="0.25">
      <c r="A45" s="11" t="s">
        <v>394</v>
      </c>
      <c r="B45" s="17" t="s">
        <v>261</v>
      </c>
      <c r="C45" s="17">
        <v>25</v>
      </c>
      <c r="D45" s="102">
        <v>1</v>
      </c>
      <c r="E45" s="17" t="s">
        <v>262</v>
      </c>
      <c r="F45" s="17">
        <v>3</v>
      </c>
      <c r="G45" s="13"/>
    </row>
    <row r="46" spans="1:7" s="14" customFormat="1" x14ac:dyDescent="0.25">
      <c r="A46" s="11" t="s">
        <v>394</v>
      </c>
      <c r="B46" s="17" t="s">
        <v>261</v>
      </c>
      <c r="C46" s="17">
        <v>25</v>
      </c>
      <c r="D46" s="102">
        <v>1</v>
      </c>
      <c r="E46" s="17" t="s">
        <v>416</v>
      </c>
      <c r="F46" s="17">
        <v>1</v>
      </c>
      <c r="G46" s="13"/>
    </row>
    <row r="47" spans="1:7" s="14" customFormat="1" x14ac:dyDescent="0.25">
      <c r="A47" s="11" t="s">
        <v>394</v>
      </c>
      <c r="B47" s="17" t="s">
        <v>261</v>
      </c>
      <c r="C47" s="17">
        <v>25</v>
      </c>
      <c r="D47" s="102">
        <v>1</v>
      </c>
      <c r="E47" s="17" t="s">
        <v>417</v>
      </c>
      <c r="F47" s="17">
        <v>1</v>
      </c>
      <c r="G47" s="13"/>
    </row>
    <row r="48" spans="1:7" s="14" customFormat="1" x14ac:dyDescent="0.25">
      <c r="A48" s="11" t="s">
        <v>394</v>
      </c>
      <c r="B48" s="17" t="s">
        <v>261</v>
      </c>
      <c r="C48" s="17">
        <v>25</v>
      </c>
      <c r="D48" s="102">
        <v>1</v>
      </c>
      <c r="E48" s="17" t="s">
        <v>263</v>
      </c>
      <c r="F48" s="17">
        <v>3</v>
      </c>
      <c r="G48" s="13"/>
    </row>
    <row r="49" spans="1:7" s="14" customFormat="1" x14ac:dyDescent="0.25">
      <c r="A49" s="11" t="s">
        <v>394</v>
      </c>
      <c r="B49" s="17" t="s">
        <v>261</v>
      </c>
      <c r="C49" s="17">
        <v>25</v>
      </c>
      <c r="D49" s="102">
        <v>1</v>
      </c>
      <c r="E49" s="17" t="s">
        <v>264</v>
      </c>
      <c r="F49" s="17">
        <v>1</v>
      </c>
      <c r="G49" s="13"/>
    </row>
    <row r="50" spans="1:7" s="14" customFormat="1" x14ac:dyDescent="0.25">
      <c r="A50" s="11" t="s">
        <v>394</v>
      </c>
      <c r="B50" s="17" t="s">
        <v>261</v>
      </c>
      <c r="C50" s="17">
        <v>25</v>
      </c>
      <c r="D50" s="102">
        <v>1</v>
      </c>
      <c r="E50" s="17" t="s">
        <v>250</v>
      </c>
      <c r="F50" s="17">
        <v>4</v>
      </c>
      <c r="G50" s="13"/>
    </row>
    <row r="51" spans="1:7" s="14" customFormat="1" x14ac:dyDescent="0.25">
      <c r="A51" s="11" t="s">
        <v>394</v>
      </c>
      <c r="B51" s="17" t="s">
        <v>261</v>
      </c>
      <c r="C51" s="17">
        <v>25</v>
      </c>
      <c r="D51" s="102">
        <v>1</v>
      </c>
      <c r="E51" s="17" t="s">
        <v>265</v>
      </c>
      <c r="F51" s="17">
        <v>4</v>
      </c>
      <c r="G51" s="13"/>
    </row>
    <row r="52" spans="1:7" s="14" customFormat="1" x14ac:dyDescent="0.25">
      <c r="A52" s="111" t="s">
        <v>38</v>
      </c>
      <c r="B52" s="112" t="s">
        <v>418</v>
      </c>
      <c r="C52" s="112">
        <v>61</v>
      </c>
      <c r="D52" s="113">
        <v>1</v>
      </c>
      <c r="E52" s="112" t="s">
        <v>419</v>
      </c>
      <c r="F52" s="112">
        <v>20</v>
      </c>
      <c r="G52" s="114"/>
    </row>
    <row r="53" spans="1:7" s="14" customFormat="1" x14ac:dyDescent="0.25">
      <c r="A53" s="111" t="s">
        <v>38</v>
      </c>
      <c r="B53" s="112" t="s">
        <v>420</v>
      </c>
      <c r="C53" s="112">
        <v>61</v>
      </c>
      <c r="D53" s="113">
        <v>1</v>
      </c>
      <c r="E53" s="112" t="s">
        <v>421</v>
      </c>
      <c r="F53" s="112">
        <v>2</v>
      </c>
      <c r="G53" s="114"/>
    </row>
    <row r="54" spans="1:7" s="14" customFormat="1" x14ac:dyDescent="0.25">
      <c r="A54" s="111" t="s">
        <v>38</v>
      </c>
      <c r="B54" s="112" t="s">
        <v>422</v>
      </c>
      <c r="C54" s="112">
        <v>93</v>
      </c>
      <c r="D54" s="113">
        <v>1</v>
      </c>
      <c r="E54" s="112" t="s">
        <v>423</v>
      </c>
      <c r="F54" s="112">
        <v>1</v>
      </c>
      <c r="G54" s="114"/>
    </row>
    <row r="55" spans="1:7" s="14" customFormat="1" x14ac:dyDescent="0.25">
      <c r="A55" s="111" t="s">
        <v>154</v>
      </c>
      <c r="B55" s="112" t="s">
        <v>424</v>
      </c>
      <c r="C55" s="112">
        <v>42</v>
      </c>
      <c r="D55" s="113">
        <v>1</v>
      </c>
      <c r="E55" s="112" t="s">
        <v>425</v>
      </c>
      <c r="F55" s="112">
        <v>5</v>
      </c>
      <c r="G55" s="114"/>
    </row>
    <row r="56" spans="1:7" s="14" customFormat="1" x14ac:dyDescent="0.25">
      <c r="A56" s="111" t="s">
        <v>154</v>
      </c>
      <c r="B56" s="112" t="s">
        <v>426</v>
      </c>
      <c r="C56" s="112">
        <v>42</v>
      </c>
      <c r="D56" s="113">
        <v>1</v>
      </c>
      <c r="E56" s="112" t="s">
        <v>425</v>
      </c>
      <c r="F56" s="112">
        <v>5</v>
      </c>
      <c r="G56" s="114"/>
    </row>
    <row r="57" spans="1:7" s="14" customFormat="1" x14ac:dyDescent="0.25">
      <c r="A57" s="111" t="s">
        <v>154</v>
      </c>
      <c r="B57" s="112" t="s">
        <v>427</v>
      </c>
      <c r="C57" s="112">
        <v>156</v>
      </c>
      <c r="D57" s="113">
        <v>1</v>
      </c>
      <c r="E57" s="112" t="s">
        <v>425</v>
      </c>
      <c r="F57" s="112">
        <v>50</v>
      </c>
      <c r="G57" s="114"/>
    </row>
    <row r="58" spans="1:7" s="14" customFormat="1" x14ac:dyDescent="0.25">
      <c r="A58" s="111" t="s">
        <v>154</v>
      </c>
      <c r="B58" s="112" t="s">
        <v>428</v>
      </c>
      <c r="C58" s="112">
        <v>42</v>
      </c>
      <c r="D58" s="113">
        <v>1</v>
      </c>
      <c r="E58" s="112" t="s">
        <v>425</v>
      </c>
      <c r="F58" s="112">
        <v>5</v>
      </c>
      <c r="G58" s="114"/>
    </row>
    <row r="59" spans="1:7" s="14" customFormat="1" x14ac:dyDescent="0.25">
      <c r="A59" s="111" t="s">
        <v>154</v>
      </c>
      <c r="B59" s="112" t="s">
        <v>429</v>
      </c>
      <c r="C59" s="112">
        <v>42</v>
      </c>
      <c r="D59" s="113">
        <v>1</v>
      </c>
      <c r="E59" s="112" t="s">
        <v>425</v>
      </c>
      <c r="F59" s="112">
        <v>5</v>
      </c>
      <c r="G59" s="114"/>
    </row>
    <row r="60" spans="1:7" s="14" customFormat="1" x14ac:dyDescent="0.25">
      <c r="A60" s="111" t="s">
        <v>154</v>
      </c>
      <c r="B60" s="112" t="s">
        <v>430</v>
      </c>
      <c r="C60" s="112">
        <v>42</v>
      </c>
      <c r="D60" s="113">
        <v>1</v>
      </c>
      <c r="E60" s="112" t="s">
        <v>425</v>
      </c>
      <c r="F60" s="112">
        <v>5</v>
      </c>
      <c r="G60" s="114"/>
    </row>
    <row r="61" spans="1:7" s="14" customFormat="1" x14ac:dyDescent="0.25">
      <c r="A61" s="111" t="s">
        <v>154</v>
      </c>
      <c r="B61" s="112" t="s">
        <v>431</v>
      </c>
      <c r="C61" s="112">
        <v>42</v>
      </c>
      <c r="D61" s="113">
        <v>1</v>
      </c>
      <c r="E61" s="112" t="s">
        <v>425</v>
      </c>
      <c r="F61" s="112">
        <v>5</v>
      </c>
      <c r="G61" s="114"/>
    </row>
    <row r="62" spans="1:7" s="14" customFormat="1" x14ac:dyDescent="0.25">
      <c r="A62" s="111" t="s">
        <v>154</v>
      </c>
      <c r="B62" s="112" t="s">
        <v>432</v>
      </c>
      <c r="C62" s="112">
        <v>42</v>
      </c>
      <c r="D62" s="113">
        <v>1</v>
      </c>
      <c r="E62" s="112" t="s">
        <v>425</v>
      </c>
      <c r="F62" s="112">
        <v>5</v>
      </c>
      <c r="G62" s="114"/>
    </row>
    <row r="63" spans="1:7" s="14" customFormat="1" x14ac:dyDescent="0.25">
      <c r="A63" s="115" t="s">
        <v>74</v>
      </c>
      <c r="B63" s="116"/>
      <c r="C63" s="116"/>
      <c r="D63" s="116"/>
      <c r="E63" s="116"/>
      <c r="F63" s="116"/>
      <c r="G63" s="116"/>
    </row>
  </sheetData>
  <sheetProtection password="EFF9" sheet="1" objects="1" scenarios="1"/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zoomScaleNormal="100" workbookViewId="0">
      <selection activeCell="E26" sqref="E26:AI26"/>
    </sheetView>
  </sheetViews>
  <sheetFormatPr defaultRowHeight="15" x14ac:dyDescent="0.25"/>
  <cols>
    <col min="1" max="100" width="3.7109375" customWidth="1"/>
  </cols>
  <sheetData>
    <row r="1" spans="1:30" ht="18.75" x14ac:dyDescent="0.3">
      <c r="A1" s="100"/>
      <c r="B1" s="101" t="s">
        <v>390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35"/>
      <c r="P1" s="35"/>
      <c r="Q1" s="35"/>
      <c r="R1" s="35"/>
      <c r="S1" s="35"/>
    </row>
    <row r="2" spans="1:30" x14ac:dyDescent="0.25">
      <c r="A2" s="35"/>
      <c r="B2" s="35" t="s">
        <v>270</v>
      </c>
      <c r="C2" s="35"/>
      <c r="D2" s="35"/>
      <c r="E2" s="35" t="s">
        <v>271</v>
      </c>
      <c r="F2" s="35"/>
      <c r="G2" s="35"/>
      <c r="H2" s="35"/>
      <c r="I2" s="35"/>
      <c r="J2" s="35" t="s">
        <v>272</v>
      </c>
      <c r="K2" s="35"/>
      <c r="L2" s="35" t="s">
        <v>273</v>
      </c>
      <c r="M2" s="35"/>
      <c r="N2" s="35" t="s">
        <v>274</v>
      </c>
      <c r="O2" s="35"/>
      <c r="P2" s="123">
        <v>42095</v>
      </c>
      <c r="Q2" s="124"/>
      <c r="R2" s="124"/>
      <c r="S2" s="124"/>
    </row>
    <row r="3" spans="1:30" x14ac:dyDescent="0.25">
      <c r="J3" s="51"/>
      <c r="K3" s="35"/>
      <c r="L3" s="35"/>
      <c r="M3" s="99"/>
      <c r="S3" s="51"/>
      <c r="T3" s="18"/>
      <c r="U3" s="18"/>
      <c r="V3" s="19"/>
    </row>
    <row r="4" spans="1:30" ht="15.75" thickBot="1" x14ac:dyDescent="0.3">
      <c r="J4" s="20"/>
      <c r="K4" s="21" t="s">
        <v>275</v>
      </c>
      <c r="L4" s="21"/>
      <c r="M4" s="22"/>
      <c r="S4" s="20"/>
      <c r="T4" s="21" t="s">
        <v>275</v>
      </c>
      <c r="U4" s="21"/>
      <c r="V4" s="22"/>
    </row>
    <row r="5" spans="1:30" x14ac:dyDescent="0.25">
      <c r="B5" s="23"/>
      <c r="C5" s="24"/>
      <c r="E5" s="25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7"/>
      <c r="AC5" s="23"/>
      <c r="AD5" s="24"/>
    </row>
    <row r="6" spans="1:30" ht="15.75" thickBot="1" x14ac:dyDescent="0.3">
      <c r="B6" s="28"/>
      <c r="C6" s="29"/>
      <c r="E6" s="30"/>
      <c r="F6" s="31"/>
      <c r="G6" s="31"/>
      <c r="H6" s="32"/>
      <c r="I6" s="32"/>
      <c r="J6" s="31"/>
      <c r="K6" s="31"/>
      <c r="L6" s="31"/>
      <c r="M6" s="31"/>
      <c r="N6" s="32"/>
      <c r="O6" s="32"/>
      <c r="P6" s="31"/>
      <c r="Q6" s="32"/>
      <c r="R6" s="32"/>
      <c r="S6" s="31"/>
      <c r="T6" s="31"/>
      <c r="U6" s="31"/>
      <c r="V6" s="31"/>
      <c r="W6" s="32"/>
      <c r="X6" s="32"/>
      <c r="Y6" s="31"/>
      <c r="Z6" s="31"/>
      <c r="AA6" s="33"/>
      <c r="AC6" s="28"/>
      <c r="AD6" s="29"/>
    </row>
    <row r="7" spans="1:30" x14ac:dyDescent="0.25">
      <c r="E7" s="34"/>
      <c r="F7" s="35"/>
      <c r="G7" s="35"/>
      <c r="H7" s="36"/>
      <c r="I7" s="37"/>
      <c r="J7" s="35"/>
      <c r="K7" s="35"/>
      <c r="L7" s="35"/>
      <c r="M7" s="35"/>
      <c r="N7" s="36"/>
      <c r="O7" s="35"/>
      <c r="P7" s="35"/>
      <c r="Q7" s="35"/>
      <c r="R7" s="37"/>
      <c r="S7" s="35"/>
      <c r="T7" s="35"/>
      <c r="U7" s="35"/>
      <c r="V7" s="35"/>
      <c r="W7" s="38"/>
      <c r="X7" s="37"/>
      <c r="Y7" s="35"/>
      <c r="Z7" s="35"/>
      <c r="AA7" s="39"/>
    </row>
    <row r="8" spans="1:30" x14ac:dyDescent="0.25">
      <c r="E8" s="40"/>
      <c r="F8" s="35" t="s">
        <v>276</v>
      </c>
      <c r="G8" s="35"/>
      <c r="H8" s="41"/>
      <c r="I8" s="42"/>
      <c r="J8" s="35"/>
      <c r="K8" s="35"/>
      <c r="L8" s="35"/>
      <c r="M8" s="35"/>
      <c r="N8" s="35"/>
      <c r="O8" s="43"/>
      <c r="P8" s="35"/>
      <c r="Q8" s="44"/>
      <c r="R8" s="35"/>
      <c r="S8" s="35"/>
      <c r="T8" s="35"/>
      <c r="U8" s="35"/>
      <c r="V8" s="35"/>
      <c r="W8" s="35"/>
      <c r="X8" s="42"/>
      <c r="Y8" s="35" t="s">
        <v>276</v>
      </c>
      <c r="Z8" s="35"/>
      <c r="AA8" s="45"/>
    </row>
    <row r="9" spans="1:30" x14ac:dyDescent="0.25">
      <c r="E9" s="40"/>
      <c r="F9" s="35"/>
      <c r="G9" s="35"/>
      <c r="H9" s="41"/>
      <c r="I9" s="42"/>
      <c r="J9" s="35"/>
      <c r="K9" s="35"/>
      <c r="L9" s="35"/>
      <c r="M9" s="35"/>
      <c r="N9" s="35"/>
      <c r="O9" s="43"/>
      <c r="P9" s="35"/>
      <c r="Q9" s="44"/>
      <c r="R9" s="35"/>
      <c r="S9" s="35"/>
      <c r="T9" s="35"/>
      <c r="U9" s="35"/>
      <c r="V9" s="35"/>
      <c r="W9" s="35"/>
      <c r="X9" s="42"/>
      <c r="Y9" s="35"/>
      <c r="Z9" s="35"/>
      <c r="AA9" s="45"/>
    </row>
    <row r="10" spans="1:30" x14ac:dyDescent="0.25">
      <c r="E10" s="46"/>
      <c r="F10" s="31"/>
      <c r="G10" s="31"/>
      <c r="H10" s="47"/>
      <c r="I10" s="42"/>
      <c r="J10" s="35" t="s">
        <v>247</v>
      </c>
      <c r="K10" s="35"/>
      <c r="L10" s="35"/>
      <c r="M10" s="35"/>
      <c r="N10" s="35"/>
      <c r="O10" s="48" t="s">
        <v>277</v>
      </c>
      <c r="P10" s="35"/>
      <c r="Q10" s="44"/>
      <c r="R10" s="35"/>
      <c r="S10" s="35" t="s">
        <v>247</v>
      </c>
      <c r="T10" s="35"/>
      <c r="U10" s="35"/>
      <c r="V10" s="35"/>
      <c r="W10" s="35"/>
      <c r="X10" s="49"/>
      <c r="Y10" s="31"/>
      <c r="Z10" s="31"/>
      <c r="AA10" s="50"/>
    </row>
    <row r="11" spans="1:30" x14ac:dyDescent="0.25">
      <c r="E11" s="40"/>
      <c r="F11" s="35"/>
      <c r="G11" s="35"/>
      <c r="H11" s="35"/>
      <c r="I11" s="42"/>
      <c r="J11" s="35"/>
      <c r="K11" s="35"/>
      <c r="L11" s="35"/>
      <c r="M11" s="35"/>
      <c r="N11" s="35"/>
      <c r="O11" s="43"/>
      <c r="P11" s="35"/>
      <c r="Q11" s="44"/>
      <c r="R11" s="35"/>
      <c r="S11" s="35"/>
      <c r="T11" s="35"/>
      <c r="U11" s="35"/>
      <c r="V11" s="35"/>
      <c r="W11" s="35"/>
      <c r="X11" s="42"/>
      <c r="Y11" s="35"/>
      <c r="Z11" s="35"/>
      <c r="AA11" s="45"/>
    </row>
    <row r="12" spans="1:30" x14ac:dyDescent="0.25">
      <c r="E12" s="40"/>
      <c r="F12" s="35" t="s">
        <v>278</v>
      </c>
      <c r="G12" s="35"/>
      <c r="H12" s="35"/>
      <c r="I12" s="51"/>
      <c r="J12" s="35"/>
      <c r="K12" s="35"/>
      <c r="L12" s="35"/>
      <c r="M12" s="35"/>
      <c r="N12" s="41"/>
      <c r="O12" s="35"/>
      <c r="P12" s="35"/>
      <c r="Q12" s="35"/>
      <c r="R12" s="42"/>
      <c r="S12" s="35"/>
      <c r="T12" s="35"/>
      <c r="U12" s="35"/>
      <c r="V12" s="35"/>
      <c r="W12" s="35"/>
      <c r="X12" s="51"/>
      <c r="Y12" s="35" t="s">
        <v>278</v>
      </c>
      <c r="Z12" s="35"/>
      <c r="AA12" s="45"/>
    </row>
    <row r="13" spans="1:30" x14ac:dyDescent="0.25">
      <c r="E13" s="40"/>
      <c r="F13" s="35"/>
      <c r="G13" s="35"/>
      <c r="H13" s="35"/>
      <c r="I13" s="51"/>
      <c r="J13" s="35"/>
      <c r="K13" s="35"/>
      <c r="L13" s="35"/>
      <c r="M13" s="35"/>
      <c r="N13" s="35"/>
      <c r="O13" s="51"/>
      <c r="P13" s="35"/>
      <c r="Q13" s="35"/>
      <c r="R13" s="51"/>
      <c r="S13" s="35"/>
      <c r="T13" s="35"/>
      <c r="U13" s="35"/>
      <c r="V13" s="35"/>
      <c r="W13" s="35"/>
      <c r="X13" s="51"/>
      <c r="Y13" s="35"/>
      <c r="Z13" s="35"/>
      <c r="AA13" s="45"/>
    </row>
    <row r="14" spans="1:30" ht="15.75" thickBot="1" x14ac:dyDescent="0.3">
      <c r="E14" s="52"/>
      <c r="F14" s="21"/>
      <c r="G14" s="21"/>
      <c r="H14" s="21"/>
      <c r="I14" s="53"/>
      <c r="J14" s="21"/>
      <c r="K14" s="21"/>
      <c r="L14" s="21"/>
      <c r="M14" s="21"/>
      <c r="N14" s="54"/>
      <c r="O14" s="21"/>
      <c r="P14" s="21"/>
      <c r="Q14" s="21"/>
      <c r="R14" s="53"/>
      <c r="S14" s="21"/>
      <c r="T14" s="21"/>
      <c r="U14" s="21"/>
      <c r="V14" s="21"/>
      <c r="W14" s="21"/>
      <c r="X14" s="53"/>
      <c r="Y14" s="21"/>
      <c r="Z14" s="21"/>
      <c r="AA14" s="55"/>
    </row>
    <row r="15" spans="1:30" x14ac:dyDescent="0.25">
      <c r="J15" s="56"/>
      <c r="K15" s="26"/>
      <c r="L15" s="26"/>
      <c r="M15" s="57"/>
      <c r="S15" s="56"/>
      <c r="T15" s="26"/>
      <c r="U15" s="26"/>
      <c r="V15" s="57"/>
    </row>
    <row r="16" spans="1:30" ht="15.75" thickBot="1" x14ac:dyDescent="0.3">
      <c r="J16" s="58"/>
      <c r="K16" s="31" t="s">
        <v>275</v>
      </c>
      <c r="L16" s="31"/>
      <c r="M16" s="59"/>
      <c r="S16" s="58"/>
      <c r="T16" s="31" t="s">
        <v>275</v>
      </c>
      <c r="U16" s="31"/>
      <c r="V16" s="59"/>
    </row>
    <row r="17" spans="1:35" x14ac:dyDescent="0.25">
      <c r="B17" s="23"/>
      <c r="C17" s="24"/>
    </row>
    <row r="18" spans="1:35" ht="15.75" thickBot="1" x14ac:dyDescent="0.3">
      <c r="B18" s="28"/>
      <c r="C18" s="29"/>
      <c r="E18" t="s">
        <v>279</v>
      </c>
    </row>
    <row r="19" spans="1:35" x14ac:dyDescent="0.25">
      <c r="E19" t="s">
        <v>280</v>
      </c>
    </row>
    <row r="20" spans="1:35" x14ac:dyDescent="0.25">
      <c r="E20" t="s">
        <v>281</v>
      </c>
    </row>
    <row r="21" spans="1:35" x14ac:dyDescent="0.25">
      <c r="E21" t="s">
        <v>282</v>
      </c>
    </row>
    <row r="23" spans="1:35" ht="35.25" customHeight="1" x14ac:dyDescent="0.25">
      <c r="A23" s="60" t="s">
        <v>283</v>
      </c>
      <c r="E23" s="122" t="s">
        <v>284</v>
      </c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</row>
    <row r="24" spans="1:35" x14ac:dyDescent="0.25">
      <c r="E24" s="122" t="s">
        <v>285</v>
      </c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</row>
    <row r="25" spans="1:35" x14ac:dyDescent="0.25">
      <c r="E25" s="122" t="s">
        <v>286</v>
      </c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</row>
    <row r="26" spans="1:35" x14ac:dyDescent="0.25">
      <c r="E26" s="122" t="s">
        <v>287</v>
      </c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</row>
    <row r="27" spans="1:35" ht="29.25" customHeight="1" x14ac:dyDescent="0.25">
      <c r="E27" s="122" t="s">
        <v>353</v>
      </c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</row>
    <row r="28" spans="1:35" ht="30" customHeight="1" x14ac:dyDescent="0.25">
      <c r="A28" t="s">
        <v>288</v>
      </c>
      <c r="E28" s="122" t="s">
        <v>289</v>
      </c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</row>
    <row r="29" spans="1:35" ht="33.75" customHeight="1" x14ac:dyDescent="0.25">
      <c r="E29" s="122" t="s">
        <v>290</v>
      </c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</row>
  </sheetData>
  <sheetProtection password="EFF9" sheet="1" objects="1" scenarios="1"/>
  <mergeCells count="8">
    <mergeCell ref="E27:AI27"/>
    <mergeCell ref="E28:AI28"/>
    <mergeCell ref="E29:AI29"/>
    <mergeCell ref="P2:S2"/>
    <mergeCell ref="E23:AI23"/>
    <mergeCell ref="E24:AI24"/>
    <mergeCell ref="E25:AI25"/>
    <mergeCell ref="E26:AI26"/>
  </mergeCells>
  <pageMargins left="0.70866141732283472" right="0.70866141732283472" top="0.78740157480314965" bottom="1.1811023622047245" header="0.11811023622047245" footer="0.70866141732283472"/>
  <pageSetup paperSize="9" orientation="landscape" r:id="rId1"/>
  <headerFooter>
    <oddFooter>&amp;LVeřejná zakázka „Generální projektant Komplexního simulačního centra MU“                            
Příloha č. 1 E – Stavební program - Operační trakt - provozní schéma                                                        &amp;R 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tabSelected="1" zoomScale="130" zoomScaleNormal="130" workbookViewId="0">
      <selection activeCell="C23" sqref="C23"/>
    </sheetView>
  </sheetViews>
  <sheetFormatPr defaultRowHeight="15" x14ac:dyDescent="0.25"/>
  <cols>
    <col min="1" max="1" width="4.85546875" customWidth="1"/>
    <col min="2" max="2" width="58.42578125" customWidth="1"/>
    <col min="3" max="3" width="8.140625" customWidth="1"/>
    <col min="4" max="4" width="43.140625" bestFit="1" customWidth="1"/>
  </cols>
  <sheetData>
    <row r="1" spans="1:2" ht="15.75" x14ac:dyDescent="0.25">
      <c r="A1" s="118" t="s">
        <v>433</v>
      </c>
    </row>
    <row r="3" spans="1:2" x14ac:dyDescent="0.25">
      <c r="A3">
        <v>1</v>
      </c>
      <c r="B3" t="s">
        <v>314</v>
      </c>
    </row>
    <row r="4" spans="1:2" x14ac:dyDescent="0.25">
      <c r="A4">
        <v>2</v>
      </c>
      <c r="B4" t="s">
        <v>323</v>
      </c>
    </row>
    <row r="5" spans="1:2" x14ac:dyDescent="0.25">
      <c r="A5">
        <v>3</v>
      </c>
      <c r="B5" t="s">
        <v>315</v>
      </c>
    </row>
    <row r="6" spans="1:2" x14ac:dyDescent="0.25">
      <c r="B6" t="s">
        <v>364</v>
      </c>
    </row>
    <row r="7" spans="1:2" x14ac:dyDescent="0.25">
      <c r="B7" t="s">
        <v>365</v>
      </c>
    </row>
    <row r="8" spans="1:2" x14ac:dyDescent="0.25">
      <c r="B8" t="s">
        <v>366</v>
      </c>
    </row>
    <row r="9" spans="1:2" x14ac:dyDescent="0.25">
      <c r="A9">
        <v>4</v>
      </c>
      <c r="B9" t="s">
        <v>316</v>
      </c>
    </row>
    <row r="10" spans="1:2" x14ac:dyDescent="0.25">
      <c r="A10">
        <v>5</v>
      </c>
      <c r="B10" t="s">
        <v>317</v>
      </c>
    </row>
    <row r="11" spans="1:2" x14ac:dyDescent="0.25">
      <c r="A11">
        <v>6</v>
      </c>
      <c r="B11" t="s">
        <v>318</v>
      </c>
    </row>
    <row r="12" spans="1:2" x14ac:dyDescent="0.25">
      <c r="A12">
        <v>7</v>
      </c>
      <c r="B12" t="s">
        <v>319</v>
      </c>
    </row>
    <row r="13" spans="1:2" x14ac:dyDescent="0.25">
      <c r="A13">
        <v>8</v>
      </c>
      <c r="B13" t="s">
        <v>320</v>
      </c>
    </row>
    <row r="14" spans="1:2" x14ac:dyDescent="0.25">
      <c r="A14">
        <v>9</v>
      </c>
      <c r="B14" t="s">
        <v>321</v>
      </c>
    </row>
    <row r="15" spans="1:2" x14ac:dyDescent="0.25">
      <c r="A15">
        <v>10</v>
      </c>
      <c r="B15" t="s">
        <v>322</v>
      </c>
    </row>
    <row r="16" spans="1:2" x14ac:dyDescent="0.25">
      <c r="B16" t="s">
        <v>355</v>
      </c>
    </row>
    <row r="17" spans="1:2" x14ac:dyDescent="0.25">
      <c r="B17" t="s">
        <v>367</v>
      </c>
    </row>
    <row r="18" spans="1:2" x14ac:dyDescent="0.25">
      <c r="B18" t="s">
        <v>368</v>
      </c>
    </row>
    <row r="19" spans="1:2" x14ac:dyDescent="0.25">
      <c r="B19" t="s">
        <v>356</v>
      </c>
    </row>
    <row r="20" spans="1:2" x14ac:dyDescent="0.25">
      <c r="B20" t="s">
        <v>357</v>
      </c>
    </row>
    <row r="21" spans="1:2" x14ac:dyDescent="0.25">
      <c r="B21" t="s">
        <v>358</v>
      </c>
    </row>
    <row r="22" spans="1:2" x14ac:dyDescent="0.25">
      <c r="B22" t="s">
        <v>359</v>
      </c>
    </row>
    <row r="23" spans="1:2" x14ac:dyDescent="0.25">
      <c r="B23" t="s">
        <v>360</v>
      </c>
    </row>
    <row r="24" spans="1:2" x14ac:dyDescent="0.25">
      <c r="B24" t="s">
        <v>361</v>
      </c>
    </row>
    <row r="25" spans="1:2" x14ac:dyDescent="0.25">
      <c r="B25" t="s">
        <v>362</v>
      </c>
    </row>
    <row r="26" spans="1:2" x14ac:dyDescent="0.25">
      <c r="B26" t="s">
        <v>363</v>
      </c>
    </row>
    <row r="27" spans="1:2" x14ac:dyDescent="0.25">
      <c r="A27">
        <v>11</v>
      </c>
      <c r="B27" t="s">
        <v>354</v>
      </c>
    </row>
    <row r="28" spans="1:2" x14ac:dyDescent="0.25">
      <c r="A28">
        <v>12</v>
      </c>
      <c r="B28" t="s">
        <v>369</v>
      </c>
    </row>
    <row r="29" spans="1:2" x14ac:dyDescent="0.25">
      <c r="A29">
        <v>13</v>
      </c>
      <c r="B29" t="s">
        <v>327</v>
      </c>
    </row>
    <row r="30" spans="1:2" x14ac:dyDescent="0.25">
      <c r="A30">
        <v>14</v>
      </c>
      <c r="B30" t="s">
        <v>328</v>
      </c>
    </row>
    <row r="31" spans="1:2" x14ac:dyDescent="0.25">
      <c r="A31">
        <v>15</v>
      </c>
      <c r="B31" t="s">
        <v>324</v>
      </c>
    </row>
    <row r="32" spans="1:2" x14ac:dyDescent="0.25">
      <c r="A32">
        <v>16</v>
      </c>
      <c r="B32" t="s">
        <v>325</v>
      </c>
    </row>
    <row r="33" spans="1:2" x14ac:dyDescent="0.25">
      <c r="A33">
        <v>17</v>
      </c>
      <c r="B33" t="s">
        <v>326</v>
      </c>
    </row>
    <row r="34" spans="1:2" x14ac:dyDescent="0.25">
      <c r="A34">
        <v>18</v>
      </c>
      <c r="B34" t="s">
        <v>330</v>
      </c>
    </row>
    <row r="35" spans="1:2" x14ac:dyDescent="0.25">
      <c r="A35">
        <v>19</v>
      </c>
      <c r="B35" t="s">
        <v>329</v>
      </c>
    </row>
  </sheetData>
  <sheetProtection password="EFF9" sheet="1" objects="1" scenarios="1"/>
  <pageMargins left="0.7" right="0.7" top="0.78740157499999996" bottom="0.78740157499999996" header="0.3" footer="0.3"/>
  <pageSetup paperSize="9" orientation="portrait" horizontalDpi="300" verticalDpi="300" r:id="rId1"/>
  <headerFooter>
    <oddFooter>&amp;LVeřejná zakázka „Generální projektant Komplexního simulačního centra MU“                            
Příloha č. 1 F – Minimální obsah PD&amp;R&amp;P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Příloha 1 B Plochy</vt:lpstr>
      <vt:lpstr>Příloha 1 C Specifické požadavk</vt:lpstr>
      <vt:lpstr>Příloha 1 D Vybavení simulátory</vt:lpstr>
      <vt:lpstr>Příloha 1 E Operační trakt</vt:lpstr>
      <vt:lpstr>Příloha 1 F - min.rozsah PD</vt:lpstr>
      <vt:lpstr>'Příloha 1 B Plochy'!_ftn1</vt:lpstr>
      <vt:lpstr>'Příloha 1 B Plochy'!_ftnref1</vt:lpstr>
      <vt:lpstr>'Příloha 1 B Plochy'!Názvy_tisku</vt:lpstr>
      <vt:lpstr>'Příloha 1 D Vybavení simulátory'!Názvy_tisku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Sellner</dc:creator>
  <cp:lastModifiedBy>Sitarcik</cp:lastModifiedBy>
  <cp:lastPrinted>2015-09-21T12:11:21Z</cp:lastPrinted>
  <dcterms:created xsi:type="dcterms:W3CDTF">2015-05-14T06:49:42Z</dcterms:created>
  <dcterms:modified xsi:type="dcterms:W3CDTF">2015-09-21T12:14:46Z</dcterms:modified>
</cp:coreProperties>
</file>